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CC\Content\Dashboards\Dashboards\Smartbook Reference\"/>
    </mc:Choice>
  </mc:AlternateContent>
  <bookViews>
    <workbookView xWindow="0" yWindow="0" windowWidth="20490" windowHeight="9045"/>
  </bookViews>
  <sheets>
    <sheet name="Index" sheetId="1" r:id="rId1"/>
    <sheet name="Index &amp; Match" sheetId="2" r:id="rId2"/>
    <sheet name="Index Advanced" sheetId="3" r:id="rId3"/>
    <sheet name="Choose" sheetId="4" r:id="rId4"/>
    <sheet name="Indirect" sheetId="5" r:id="rId5"/>
    <sheet name="Offset" sheetId="6" r:id="rId6"/>
    <sheet name="Columns &amp; Rows" sheetId="7" r:id="rId7"/>
    <sheet name="Address" sheetId="8" r:id="rId8"/>
    <sheet name="Indirect and Address" sheetId="9" r:id="rId9"/>
    <sheet name="Sheet1" sheetId="10" r:id="rId10"/>
    <sheet name="Sheet2" sheetId="11" r:id="rId11"/>
    <sheet name="Sheet3" sheetId="12" r:id="rId12"/>
    <sheet name="Wildcards" sheetId="13" r:id="rId13"/>
    <sheet name="Date, Month, Year" sheetId="14" r:id="rId14"/>
    <sheet name="Date" sheetId="15" r:id="rId15"/>
    <sheet name="Second, Minute, Hour" sheetId="16" r:id="rId16"/>
    <sheet name="Time" sheetId="17" r:id="rId17"/>
    <sheet name="Weekday" sheetId="18" r:id="rId18"/>
    <sheet name="Time Stamp Problem" sheetId="19" r:id="rId19"/>
    <sheet name="Ceiling and Floor" sheetId="20" r:id="rId20"/>
    <sheet name="Even and Odd" sheetId="21" r:id="rId21"/>
    <sheet name="Cell &amp; Info" sheetId="24" r:id="rId22"/>
    <sheet name="Ifna" sheetId="25" r:id="rId23"/>
    <sheet name="Clean and Trim" sheetId="22" r:id="rId24"/>
    <sheet name="Rept Function" sheetId="23" r:id="rId25"/>
  </sheets>
  <externalReferences>
    <externalReference r:id="rId26"/>
  </externalReferences>
  <definedNames>
    <definedName name="Commision">#REF!</definedName>
    <definedName name="Last_Row">OFFSET(#REF!,COUNTA(#REF!),1,,4)</definedName>
    <definedName name="Salary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25" l="1"/>
  <c r="B11" i="24"/>
  <c r="C9" i="19"/>
  <c r="C10" i="19"/>
  <c r="C11" i="19"/>
  <c r="C12" i="19"/>
  <c r="B9" i="7"/>
  <c r="C13" i="23"/>
  <c r="C12" i="23"/>
  <c r="C11" i="23"/>
  <c r="C10" i="23"/>
  <c r="C9" i="23"/>
  <c r="C8" i="23"/>
  <c r="C7" i="23"/>
  <c r="C16" i="22"/>
  <c r="C15" i="22"/>
  <c r="C14" i="22"/>
  <c r="C13" i="22"/>
  <c r="C12" i="22"/>
  <c r="C9" i="22"/>
  <c r="C8" i="22"/>
  <c r="C7" i="22"/>
  <c r="D14" i="21"/>
  <c r="C14" i="21"/>
  <c r="D13" i="21"/>
  <c r="C13" i="21"/>
  <c r="D12" i="21"/>
  <c r="C12" i="21"/>
  <c r="D11" i="21"/>
  <c r="C11" i="21"/>
  <c r="D10" i="21"/>
  <c r="C10" i="21"/>
  <c r="D9" i="21"/>
  <c r="C9" i="21"/>
  <c r="D8" i="21"/>
  <c r="C8" i="21"/>
  <c r="D7" i="21"/>
  <c r="C7" i="21"/>
  <c r="C14" i="20"/>
  <c r="C13" i="20"/>
  <c r="C12" i="20"/>
  <c r="C11" i="20"/>
  <c r="C10" i="20"/>
  <c r="C9" i="20"/>
  <c r="C8" i="20"/>
  <c r="C7" i="20"/>
  <c r="C7" i="18"/>
  <c r="E11" i="17"/>
  <c r="E10" i="17"/>
  <c r="E9" i="17"/>
  <c r="E8" i="17"/>
  <c r="E7" i="17"/>
  <c r="D11" i="16"/>
  <c r="D10" i="16"/>
  <c r="D9" i="16"/>
  <c r="D8" i="16"/>
  <c r="D7" i="16"/>
  <c r="J18" i="15"/>
  <c r="J17" i="15"/>
  <c r="J16" i="15"/>
  <c r="J15" i="15"/>
  <c r="J14" i="15"/>
  <c r="J13" i="15"/>
  <c r="J12" i="15"/>
  <c r="F12" i="15"/>
  <c r="G12" i="15" s="1"/>
  <c r="E12" i="15"/>
  <c r="D12" i="15"/>
  <c r="J11" i="15"/>
  <c r="F11" i="15"/>
  <c r="G11" i="15" s="1"/>
  <c r="E11" i="15"/>
  <c r="D11" i="15"/>
  <c r="J10" i="15"/>
  <c r="G10" i="15"/>
  <c r="F10" i="15"/>
  <c r="E10" i="15"/>
  <c r="D10" i="15"/>
  <c r="J9" i="15"/>
  <c r="F9" i="15"/>
  <c r="G9" i="15" s="1"/>
  <c r="E9" i="15"/>
  <c r="D9" i="15"/>
  <c r="J8" i="15"/>
  <c r="F8" i="15"/>
  <c r="G8" i="15" s="1"/>
  <c r="E8" i="15"/>
  <c r="D8" i="15"/>
  <c r="J7" i="15"/>
  <c r="F7" i="15"/>
  <c r="G7" i="15" s="1"/>
  <c r="E7" i="15"/>
  <c r="D7" i="15"/>
  <c r="E12" i="14"/>
  <c r="D12" i="14"/>
  <c r="E11" i="14"/>
  <c r="D11" i="14"/>
  <c r="E10" i="14"/>
  <c r="D10" i="14"/>
  <c r="E9" i="14"/>
  <c r="D9" i="14"/>
  <c r="E8" i="14"/>
  <c r="D8" i="14"/>
  <c r="E7" i="14"/>
  <c r="D7" i="14"/>
  <c r="E6" i="13"/>
  <c r="C7" i="8"/>
  <c r="E13" i="7"/>
  <c r="K5" i="7"/>
  <c r="J5" i="7"/>
  <c r="N7" i="7" s="1"/>
  <c r="I5" i="7"/>
  <c r="B24" i="6"/>
  <c r="B22" i="6"/>
  <c r="A20" i="6"/>
  <c r="A19" i="6"/>
  <c r="A18" i="6"/>
  <c r="A17" i="6"/>
  <c r="A16" i="6"/>
  <c r="A15" i="6"/>
  <c r="A13" i="6"/>
  <c r="A12" i="6"/>
  <c r="A11" i="6"/>
  <c r="A10" i="6"/>
  <c r="A9" i="6"/>
  <c r="A8" i="6"/>
  <c r="A7" i="6"/>
  <c r="L18" i="4"/>
  <c r="C14" i="4"/>
  <c r="B18" i="3"/>
  <c r="G25" i="2"/>
  <c r="G24" i="2"/>
  <c r="C17" i="2"/>
  <c r="J9" i="1"/>
  <c r="J10" i="1"/>
  <c r="J11" i="1"/>
  <c r="J12" i="1"/>
  <c r="J13" i="1"/>
  <c r="J14" i="1"/>
  <c r="J15" i="1"/>
  <c r="J16" i="1"/>
  <c r="J17" i="1"/>
  <c r="C18" i="1"/>
  <c r="J18" i="1"/>
  <c r="B19" i="1"/>
  <c r="C19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B8" i="24"/>
  <c r="D12" i="9"/>
  <c r="E11" i="9"/>
  <c r="C10" i="9"/>
  <c r="E10" i="9"/>
  <c r="D11" i="9"/>
  <c r="B6" i="5"/>
  <c r="F11" i="9"/>
  <c r="C11" i="9"/>
  <c r="F10" i="9"/>
  <c r="D10" i="9"/>
  <c r="C12" i="9"/>
  <c r="F12" i="9"/>
  <c r="E12" i="9"/>
  <c r="C8" i="19" l="1"/>
  <c r="C7" i="19"/>
</calcChain>
</file>

<file path=xl/sharedStrings.xml><?xml version="1.0" encoding="utf-8"?>
<sst xmlns="http://schemas.openxmlformats.org/spreadsheetml/2006/main" count="421" uniqueCount="193">
  <si>
    <t>East</t>
  </si>
  <si>
    <t>Sr Operator</t>
  </si>
  <si>
    <t>South</t>
  </si>
  <si>
    <t>Business Head</t>
  </si>
  <si>
    <t>Assistant Manager</t>
  </si>
  <si>
    <t>West</t>
  </si>
  <si>
    <t>North</t>
  </si>
  <si>
    <t>Sr Manager</t>
  </si>
  <si>
    <t>Sr Associate</t>
  </si>
  <si>
    <t>VP</t>
  </si>
  <si>
    <t>Manager</t>
  </si>
  <si>
    <t>Analyst</t>
  </si>
  <si>
    <t>Formula Used</t>
  </si>
  <si>
    <t>Preety</t>
  </si>
  <si>
    <t>Mohan</t>
  </si>
  <si>
    <t>Jaspreet</t>
  </si>
  <si>
    <t>Manpreet</t>
  </si>
  <si>
    <t>Peter</t>
  </si>
  <si>
    <t>James</t>
  </si>
  <si>
    <t>Ashley</t>
  </si>
  <si>
    <t>Region</t>
  </si>
  <si>
    <t>Designation</t>
  </si>
  <si>
    <t>CTC</t>
  </si>
  <si>
    <t>EMP ID</t>
  </si>
  <si>
    <t>Ron</t>
  </si>
  <si>
    <t>Roxy</t>
  </si>
  <si>
    <t xml:space="preserve">Find out the position of </t>
  </si>
  <si>
    <t>May</t>
  </si>
  <si>
    <t>Apr</t>
  </si>
  <si>
    <t>Mar</t>
  </si>
  <si>
    <t>Feb</t>
  </si>
  <si>
    <t>Jan</t>
  </si>
  <si>
    <t>Self work</t>
  </si>
  <si>
    <t>Index</t>
  </si>
  <si>
    <t>www.goodly.co.in</t>
  </si>
  <si>
    <t>Index and Match</t>
  </si>
  <si>
    <t>Self Work</t>
  </si>
  <si>
    <t>Looking up to the left with Index and Match</t>
  </si>
  <si>
    <t>Salary</t>
  </si>
  <si>
    <t>EMPID0011</t>
  </si>
  <si>
    <t>EMPID0012</t>
  </si>
  <si>
    <t>EMPID0014</t>
  </si>
  <si>
    <t>EMPID0013</t>
  </si>
  <si>
    <t>EMPID0015</t>
  </si>
  <si>
    <t>EMPID0016</t>
  </si>
  <si>
    <t>EMPID0017</t>
  </si>
  <si>
    <t>EMPID0018</t>
  </si>
  <si>
    <t>EMPID0019</t>
  </si>
  <si>
    <t>EMPID0020</t>
  </si>
  <si>
    <t>Index - Advanced</t>
  </si>
  <si>
    <t>Table 1</t>
  </si>
  <si>
    <t>Table 2</t>
  </si>
  <si>
    <t>Names</t>
  </si>
  <si>
    <t>Radha</t>
  </si>
  <si>
    <t>Rondha</t>
  </si>
  <si>
    <t>Parry</t>
  </si>
  <si>
    <t>Greeko</t>
  </si>
  <si>
    <t>Cyrus</t>
  </si>
  <si>
    <t>Montu</t>
  </si>
  <si>
    <t>Somya</t>
  </si>
  <si>
    <t>Tina</t>
  </si>
  <si>
    <t>Tanya</t>
  </si>
  <si>
    <t>Area Num</t>
  </si>
  <si>
    <t>Choose</t>
  </si>
  <si>
    <t>Revenue Growth Rate</t>
  </si>
  <si>
    <t>Choice Number</t>
  </si>
  <si>
    <t>Table No</t>
  </si>
  <si>
    <t>Indirect</t>
  </si>
  <si>
    <t>N15</t>
  </si>
  <si>
    <t>Offset</t>
  </si>
  <si>
    <t>Dynamic ranges with offset</t>
  </si>
  <si>
    <t>Month</t>
  </si>
  <si>
    <t>Sales</t>
  </si>
  <si>
    <t>Maa</t>
  </si>
  <si>
    <t>Jun</t>
  </si>
  <si>
    <t>START</t>
  </si>
  <si>
    <t>Jul</t>
  </si>
  <si>
    <t>Aug</t>
  </si>
  <si>
    <t>Sep</t>
  </si>
  <si>
    <t>Oct</t>
  </si>
  <si>
    <t>Nov</t>
  </si>
  <si>
    <t>Dec</t>
  </si>
  <si>
    <t>TICKET NO</t>
  </si>
  <si>
    <t>CLIENT</t>
  </si>
  <si>
    <t>PRODUCT CODE</t>
  </si>
  <si>
    <t>TD12311558</t>
  </si>
  <si>
    <t>The Dcm</t>
  </si>
  <si>
    <t>0917B003AA</t>
  </si>
  <si>
    <t>TD13312300</t>
  </si>
  <si>
    <t>TD12311559</t>
  </si>
  <si>
    <t>India India</t>
  </si>
  <si>
    <t>TD12311560</t>
  </si>
  <si>
    <t>Gold Exl</t>
  </si>
  <si>
    <t>TD12312085</t>
  </si>
  <si>
    <t>Suzuki &amp;</t>
  </si>
  <si>
    <t>TD12312198</t>
  </si>
  <si>
    <t>Daifuku Chemical</t>
  </si>
  <si>
    <t>9634A006AA</t>
  </si>
  <si>
    <t>TD12312209</t>
  </si>
  <si>
    <t>Danial India</t>
  </si>
  <si>
    <t>0454B001AA</t>
  </si>
  <si>
    <t>TD12312221</t>
  </si>
  <si>
    <t>Motherson Queens</t>
  </si>
  <si>
    <t>2789B001AB</t>
  </si>
  <si>
    <t>TD13312246</t>
  </si>
  <si>
    <t>Toll Cairn</t>
  </si>
  <si>
    <t>TD13312269</t>
  </si>
  <si>
    <t>Sumi Limited</t>
  </si>
  <si>
    <t>TD13312273</t>
  </si>
  <si>
    <t>Limited Corporation</t>
  </si>
  <si>
    <t>0455B001AA</t>
  </si>
  <si>
    <t>Byucksan Limited</t>
  </si>
  <si>
    <t>2785B001AA</t>
  </si>
  <si>
    <t>Address</t>
  </si>
  <si>
    <t>Indirect and Address Function</t>
  </si>
  <si>
    <t>Consolidate the data of Jan, Feb &amp; Mar</t>
  </si>
  <si>
    <t>Sales in Jan</t>
  </si>
  <si>
    <t>Susan</t>
  </si>
  <si>
    <t>Pualine</t>
  </si>
  <si>
    <t>Daura</t>
  </si>
  <si>
    <t>Sales in Feb</t>
  </si>
  <si>
    <t>Sales in Mar</t>
  </si>
  <si>
    <t>Wildcards in Formulas</t>
  </si>
  <si>
    <t>EMP 12253</t>
  </si>
  <si>
    <t>Sum of 11 series employee ids</t>
  </si>
  <si>
    <t>EMP 12022</t>
  </si>
  <si>
    <t>EMP 12295</t>
  </si>
  <si>
    <t>EMP 11417</t>
  </si>
  <si>
    <t>EMP 11701</t>
  </si>
  <si>
    <t>EMP 11357</t>
  </si>
  <si>
    <t>EMP 11421</t>
  </si>
  <si>
    <t>EMP 12426</t>
  </si>
  <si>
    <t>EMP 11249</t>
  </si>
  <si>
    <t>EMP 11591</t>
  </si>
  <si>
    <t>EMP 11201</t>
  </si>
  <si>
    <t>EMP 11754</t>
  </si>
  <si>
    <t>Day, Month, Year</t>
  </si>
  <si>
    <t>DAY</t>
  </si>
  <si>
    <t>YEAR</t>
  </si>
  <si>
    <t>Date</t>
  </si>
  <si>
    <t>MONTH</t>
  </si>
  <si>
    <t>DATE</t>
  </si>
  <si>
    <t>Second, Minute, Hour</t>
  </si>
  <si>
    <t>Numbers</t>
  </si>
  <si>
    <t>Date &amp; Time</t>
  </si>
  <si>
    <t>Hour</t>
  </si>
  <si>
    <t>Minute</t>
  </si>
  <si>
    <t>Second</t>
  </si>
  <si>
    <t>Time</t>
  </si>
  <si>
    <t>Weekday and Weeknumber</t>
  </si>
  <si>
    <t>Weeknum</t>
  </si>
  <si>
    <t>Time Stamp Problem</t>
  </si>
  <si>
    <t>Ceiling and Floor</t>
  </si>
  <si>
    <t>Even and Odd</t>
  </si>
  <si>
    <t>Even</t>
  </si>
  <si>
    <t>Odd</t>
  </si>
  <si>
    <t>Clean and Trim</t>
  </si>
  <si>
    <t>Full Names</t>
  </si>
  <si>
    <t>Ram Mishra
Werma</t>
  </si>
  <si>
    <t>Pradeep Kumar 
Sharma</t>
  </si>
  <si>
    <t>Jackson Roy 
Huffinson</t>
  </si>
  <si>
    <t>Hi      My   name is    Jon</t>
  </si>
  <si>
    <t>Hi    My     name   is      Peter</t>
  </si>
  <si>
    <t>Hi       My        name is    Samuel</t>
  </si>
  <si>
    <t>Hi      My       name     is    Rosy</t>
  </si>
  <si>
    <t>Hi   My     name  is    Molly</t>
  </si>
  <si>
    <t>Rept</t>
  </si>
  <si>
    <t>Chart</t>
  </si>
  <si>
    <t>Chart?</t>
  </si>
  <si>
    <t>Formula</t>
  </si>
  <si>
    <t>Choose Formula Result</t>
  </si>
  <si>
    <t>Solution of Self Work Problem</t>
  </si>
  <si>
    <t>Hi</t>
  </si>
  <si>
    <t>Indirect Formula Result</t>
  </si>
  <si>
    <t>Simple OFFSET Formula Result</t>
  </si>
  <si>
    <t>Advanced OFFSET Formula Result</t>
  </si>
  <si>
    <t>Column  Formula Result</t>
  </si>
  <si>
    <t>Rows Formula Result</t>
  </si>
  <si>
    <t>Columns Formula</t>
  </si>
  <si>
    <t>Columns &amp; Rows</t>
  </si>
  <si>
    <t>Sheet1!</t>
  </si>
  <si>
    <t>Sheet2!</t>
  </si>
  <si>
    <t>Sheet3!</t>
  </si>
  <si>
    <t>D7</t>
  </si>
  <si>
    <t>C7</t>
  </si>
  <si>
    <t>E7</t>
  </si>
  <si>
    <t>F7</t>
  </si>
  <si>
    <t>Chandeep</t>
  </si>
  <si>
    <t>Time Stamp</t>
  </si>
  <si>
    <t>Rohan</t>
  </si>
  <si>
    <t>Cell &amp; Information Functions</t>
  </si>
  <si>
    <t>IFNA</t>
  </si>
  <si>
    <t>Goodly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</si>
</sst>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Product&quot;\ General"/>
  </numFmts>
  <fonts count="4" x14ac:knownFonts="1">
    <font>
      <sz val="11"/>
      <color theme="1"/>
      <name val="Calibri Light"/>
      <family val="2"/>
    </font>
    <font>
      <b/>
      <sz val="11"/>
      <color theme="1"/>
      <name val="Calibri Light"/>
      <family val="2"/>
    </font>
    <font>
      <b/>
      <sz val="20"/>
      <color rgb="FF00B0F0"/>
      <name val="Kristen ITC"/>
      <family val="4"/>
    </font>
    <font>
      <b/>
      <sz val="11"/>
      <color theme="5"/>
      <name val="Kristen ITC"/>
      <family val="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Alignment="1">
      <alignment vertical="center"/>
    </xf>
    <xf numFmtId="9" fontId="0" fillId="0" borderId="0" xfId="0" applyNumberFormat="1"/>
    <xf numFmtId="0" fontId="1" fillId="0" borderId="0" xfId="0" applyFont="1"/>
    <xf numFmtId="0" fontId="0" fillId="0" borderId="0" xfId="0" applyFont="1"/>
    <xf numFmtId="3" fontId="0" fillId="0" borderId="0" xfId="0" applyNumberFormat="1" applyAlignment="1">
      <alignment horizontal="right"/>
    </xf>
    <xf numFmtId="0" fontId="0" fillId="0" borderId="1" xfId="0" applyBorder="1"/>
    <xf numFmtId="0" fontId="0" fillId="2" borderId="0" xfId="0" applyFill="1"/>
    <xf numFmtId="0" fontId="3" fillId="0" borderId="0" xfId="0" applyFont="1"/>
    <xf numFmtId="9" fontId="0" fillId="0" borderId="1" xfId="0" applyNumberFormat="1" applyBorder="1"/>
    <xf numFmtId="0" fontId="1" fillId="0" borderId="1" xfId="0" applyFont="1" applyBorder="1"/>
    <xf numFmtId="164" fontId="0" fillId="0" borderId="0" xfId="0" applyNumberFormat="1"/>
    <xf numFmtId="0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495300</xdr:colOff>
      <xdr:row>0</xdr:row>
      <xdr:rowOff>38100</xdr:rowOff>
    </xdr:from>
    <xdr:ext cx="452194" cy="2667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100000">
                      <a14:foregroundMark x1="25953" y1="39416" x2="25953" y2="39416"/>
                      <a14:foregroundMark x1="48462" y1="36809" x2="48462" y2="36809"/>
                      <a14:foregroundMark x1="63592" y1="36184" x2="63592" y2="36184"/>
                      <a14:foregroundMark x1="78782" y1="33889" x2="78782" y2="33889"/>
                      <a14:foregroundMark x1="84563" y1="35558" x2="84563" y2="35558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1100" y="38100"/>
          <a:ext cx="452194" cy="266700"/>
        </a:xfrm>
        <a:prstGeom prst="rect">
          <a:avLst/>
        </a:prstGeom>
      </xdr:spPr>
    </xdr:pic>
    <xdr:clientData/>
  </xdr:oneCellAnchor>
  <xdr:twoCellAnchor>
    <xdr:from>
      <xdr:col>0</xdr:col>
      <xdr:colOff>104774</xdr:colOff>
      <xdr:row>21</xdr:row>
      <xdr:rowOff>76201</xdr:rowOff>
    </xdr:from>
    <xdr:to>
      <xdr:col>3</xdr:col>
      <xdr:colOff>95250</xdr:colOff>
      <xdr:row>23</xdr:row>
      <xdr:rowOff>161925</xdr:rowOff>
    </xdr:to>
    <xdr:sp macro="" textlink="">
      <xdr:nvSpPr>
        <xdr:cNvPr id="3" name="TextBox 2"/>
        <xdr:cNvSpPr txBox="1"/>
      </xdr:nvSpPr>
      <xdr:spPr>
        <a:xfrm>
          <a:off x="104774" y="4076701"/>
          <a:ext cx="2095501" cy="4667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 b="1" i="0" u="none" strike="noStrike">
              <a:solidFill>
                <a:schemeClr val="accent2"/>
              </a:solidFill>
              <a:effectLst/>
              <a:latin typeface="+mn-lt"/>
              <a:ea typeface="+mn-ea"/>
              <a:cs typeface="+mn-cs"/>
            </a:rPr>
            <a:t>Actual Result</a:t>
          </a:r>
          <a:r>
            <a:rPr lang="en-IN" sz="1100" b="1" i="0" u="none" strike="noStrike" baseline="0">
              <a:solidFill>
                <a:schemeClr val="accent2"/>
              </a:solidFill>
              <a:effectLst/>
              <a:latin typeface="+mn-lt"/>
              <a:ea typeface="+mn-ea"/>
              <a:cs typeface="+mn-cs"/>
            </a:rPr>
            <a:t> of the formula</a:t>
          </a:r>
        </a:p>
        <a:p>
          <a:r>
            <a:rPr lang="en-IN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={"James",197,131,104,152,181}</a:t>
          </a:r>
          <a:r>
            <a:rPr lang="en-IN"/>
            <a:t> </a:t>
          </a:r>
          <a:endParaRPr lang="en-IN" sz="1100"/>
        </a:p>
      </xdr:txBody>
    </xdr:sp>
    <xdr:clientData/>
  </xdr:twoCellAnchor>
  <xdr:twoCellAnchor>
    <xdr:from>
      <xdr:col>1</xdr:col>
      <xdr:colOff>276225</xdr:colOff>
      <xdr:row>18</xdr:row>
      <xdr:rowOff>161925</xdr:rowOff>
    </xdr:from>
    <xdr:to>
      <xdr:col>1</xdr:col>
      <xdr:colOff>523875</xdr:colOff>
      <xdr:row>21</xdr:row>
      <xdr:rowOff>133350</xdr:rowOff>
    </xdr:to>
    <xdr:sp macro="" textlink="">
      <xdr:nvSpPr>
        <xdr:cNvPr id="4" name="Freeform 3"/>
        <xdr:cNvSpPr/>
      </xdr:nvSpPr>
      <xdr:spPr>
        <a:xfrm flipH="1">
          <a:off x="962025" y="3590925"/>
          <a:ext cx="247650" cy="542925"/>
        </a:xfrm>
        <a:custGeom>
          <a:avLst/>
          <a:gdLst>
            <a:gd name="connsiteX0" fmla="*/ 473614 w 473614"/>
            <a:gd name="connsiteY0" fmla="*/ 447675 h 447675"/>
            <a:gd name="connsiteX1" fmla="*/ 25939 w 473614"/>
            <a:gd name="connsiteY1" fmla="*/ 247650 h 447675"/>
            <a:gd name="connsiteX2" fmla="*/ 92614 w 473614"/>
            <a:gd name="connsiteY2" fmla="*/ 0 h 4476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473614" h="447675">
              <a:moveTo>
                <a:pt x="473614" y="447675"/>
              </a:moveTo>
              <a:cubicBezTo>
                <a:pt x="281526" y="384968"/>
                <a:pt x="89439" y="322262"/>
                <a:pt x="25939" y="247650"/>
              </a:cubicBezTo>
              <a:cubicBezTo>
                <a:pt x="-37561" y="173038"/>
                <a:pt x="27526" y="86519"/>
                <a:pt x="92614" y="0"/>
              </a:cubicBezTo>
            </a:path>
          </a:pathLst>
        </a:custGeom>
        <a:noFill/>
        <a:ln>
          <a:solidFill>
            <a:schemeClr val="accent2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N" sz="1100"/>
        </a:p>
      </xdr:txBody>
    </xdr:sp>
    <xdr:clientData/>
  </xdr:twoCellAnchor>
  <xdr:oneCellAnchor>
    <xdr:from>
      <xdr:col>3</xdr:col>
      <xdr:colOff>0</xdr:colOff>
      <xdr:row>0</xdr:row>
      <xdr:rowOff>0</xdr:rowOff>
    </xdr:from>
    <xdr:ext cx="3580019" cy="399405"/>
    <xdr:sp macro="" textlink="">
      <xdr:nvSpPr>
        <xdr:cNvPr id="5" name="TextBox 4"/>
        <xdr:cNvSpPr txBox="1"/>
      </xdr:nvSpPr>
      <xdr:spPr>
        <a:xfrm>
          <a:off x="2105025" y="0"/>
          <a:ext cx="3580019" cy="3994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IN" sz="1800" b="0">
              <a:latin typeface="Segoe UI Light" panose="020B0502040204020203" pitchFamily="34" charset="0"/>
              <a:cs typeface="Segoe UI Light" panose="020B0502040204020203" pitchFamily="34" charset="0"/>
            </a:rPr>
            <a:t>ADVANCED</a:t>
          </a:r>
          <a:r>
            <a:rPr lang="en-IN" sz="1800" b="0" baseline="0">
              <a:latin typeface="Segoe UI Light" panose="020B0502040204020203" pitchFamily="34" charset="0"/>
              <a:cs typeface="Segoe UI Light" panose="020B0502040204020203" pitchFamily="34" charset="0"/>
            </a:rPr>
            <a:t> </a:t>
          </a:r>
          <a:r>
            <a:rPr lang="en-IN" sz="1800" b="0">
              <a:latin typeface="Segoe UI Light" panose="020B0502040204020203" pitchFamily="34" charset="0"/>
              <a:cs typeface="Segoe UI Light" panose="020B0502040204020203" pitchFamily="34" charset="0"/>
            </a:rPr>
            <a:t>LOOKUP FUNCTIONS </a:t>
          </a: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495300</xdr:colOff>
      <xdr:row>0</xdr:row>
      <xdr:rowOff>38100</xdr:rowOff>
    </xdr:from>
    <xdr:to>
      <xdr:col>1</xdr:col>
      <xdr:colOff>495300</xdr:colOff>
      <xdr:row>1</xdr:row>
      <xdr:rowOff>114300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100000">
                      <a14:foregroundMark x1="25953" y1="39416" x2="25953" y2="39416"/>
                      <a14:foregroundMark x1="48462" y1="36809" x2="48462" y2="36809"/>
                      <a14:foregroundMark x1="63592" y1="36184" x2="63592" y2="36184"/>
                      <a14:foregroundMark x1="78782" y1="33889" x2="78782" y2="33889"/>
                      <a14:foregroundMark x1="84563" y1="35558" x2="84563" y2="35558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1100" y="38100"/>
          <a:ext cx="0" cy="266700"/>
        </a:xfrm>
        <a:prstGeom prst="rect">
          <a:avLst/>
        </a:prstGeom>
      </xdr:spPr>
    </xdr:pic>
    <xdr:clientData/>
  </xdr:twoCellAnchor>
  <xdr:oneCellAnchor>
    <xdr:from>
      <xdr:col>3</xdr:col>
      <xdr:colOff>0</xdr:colOff>
      <xdr:row>0</xdr:row>
      <xdr:rowOff>0</xdr:rowOff>
    </xdr:from>
    <xdr:ext cx="3580019" cy="399405"/>
    <xdr:sp macro="" textlink="">
      <xdr:nvSpPr>
        <xdr:cNvPr id="3" name="TextBox 2"/>
        <xdr:cNvSpPr txBox="1"/>
      </xdr:nvSpPr>
      <xdr:spPr>
        <a:xfrm>
          <a:off x="2000250" y="0"/>
          <a:ext cx="3580019" cy="3994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IN" sz="1800" b="0">
              <a:latin typeface="Segoe UI Light" panose="020B0502040204020203" pitchFamily="34" charset="0"/>
              <a:cs typeface="Segoe UI Light" panose="020B0502040204020203" pitchFamily="34" charset="0"/>
            </a:rPr>
            <a:t>ADVANCED</a:t>
          </a:r>
          <a:r>
            <a:rPr lang="en-IN" sz="1800" b="0" baseline="0">
              <a:latin typeface="Segoe UI Light" panose="020B0502040204020203" pitchFamily="34" charset="0"/>
              <a:cs typeface="Segoe UI Light" panose="020B0502040204020203" pitchFamily="34" charset="0"/>
            </a:rPr>
            <a:t> </a:t>
          </a:r>
          <a:r>
            <a:rPr lang="en-IN" sz="1800" b="0">
              <a:latin typeface="Segoe UI Light" panose="020B0502040204020203" pitchFamily="34" charset="0"/>
              <a:cs typeface="Segoe UI Light" panose="020B0502040204020203" pitchFamily="34" charset="0"/>
            </a:rPr>
            <a:t>LOOKUP FUNCTIONS </a:t>
          </a:r>
        </a:p>
      </xdr:txBody>
    </xdr: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495300</xdr:colOff>
      <xdr:row>0</xdr:row>
      <xdr:rowOff>38100</xdr:rowOff>
    </xdr:from>
    <xdr:to>
      <xdr:col>1</xdr:col>
      <xdr:colOff>495300</xdr:colOff>
      <xdr:row>1</xdr:row>
      <xdr:rowOff>114300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100000">
                      <a14:foregroundMark x1="25953" y1="39416" x2="25953" y2="39416"/>
                      <a14:foregroundMark x1="48462" y1="36809" x2="48462" y2="36809"/>
                      <a14:foregroundMark x1="63592" y1="36184" x2="63592" y2="36184"/>
                      <a14:foregroundMark x1="78782" y1="33889" x2="78782" y2="33889"/>
                      <a14:foregroundMark x1="84563" y1="35558" x2="84563" y2="35558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1100" y="38100"/>
          <a:ext cx="0" cy="266700"/>
        </a:xfrm>
        <a:prstGeom prst="rect">
          <a:avLst/>
        </a:prstGeom>
      </xdr:spPr>
    </xdr:pic>
    <xdr:clientData/>
  </xdr:twoCellAnchor>
  <xdr:oneCellAnchor>
    <xdr:from>
      <xdr:col>3</xdr:col>
      <xdr:colOff>0</xdr:colOff>
      <xdr:row>0</xdr:row>
      <xdr:rowOff>0</xdr:rowOff>
    </xdr:from>
    <xdr:ext cx="3580019" cy="399405"/>
    <xdr:sp macro="" textlink="">
      <xdr:nvSpPr>
        <xdr:cNvPr id="3" name="TextBox 2"/>
        <xdr:cNvSpPr txBox="1"/>
      </xdr:nvSpPr>
      <xdr:spPr>
        <a:xfrm>
          <a:off x="2000250" y="0"/>
          <a:ext cx="3580019" cy="3994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IN" sz="1800" b="0">
              <a:latin typeface="Segoe UI Light" panose="020B0502040204020203" pitchFamily="34" charset="0"/>
              <a:cs typeface="Segoe UI Light" panose="020B0502040204020203" pitchFamily="34" charset="0"/>
            </a:rPr>
            <a:t>ADVANCED</a:t>
          </a:r>
          <a:r>
            <a:rPr lang="en-IN" sz="1800" b="0" baseline="0">
              <a:latin typeface="Segoe UI Light" panose="020B0502040204020203" pitchFamily="34" charset="0"/>
              <a:cs typeface="Segoe UI Light" panose="020B0502040204020203" pitchFamily="34" charset="0"/>
            </a:rPr>
            <a:t> </a:t>
          </a:r>
          <a:r>
            <a:rPr lang="en-IN" sz="1800" b="0">
              <a:latin typeface="Segoe UI Light" panose="020B0502040204020203" pitchFamily="34" charset="0"/>
              <a:cs typeface="Segoe UI Light" panose="020B0502040204020203" pitchFamily="34" charset="0"/>
            </a:rPr>
            <a:t>LOOKUP FUNCTIONS </a:t>
          </a:r>
        </a:p>
      </xdr:txBody>
    </xdr: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495300</xdr:colOff>
      <xdr:row>0</xdr:row>
      <xdr:rowOff>38100</xdr:rowOff>
    </xdr:from>
    <xdr:to>
      <xdr:col>1</xdr:col>
      <xdr:colOff>495300</xdr:colOff>
      <xdr:row>1</xdr:row>
      <xdr:rowOff>114300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100000">
                      <a14:foregroundMark x1="25953" y1="39416" x2="25953" y2="39416"/>
                      <a14:foregroundMark x1="48462" y1="36809" x2="48462" y2="36809"/>
                      <a14:foregroundMark x1="63592" y1="36184" x2="63592" y2="36184"/>
                      <a14:foregroundMark x1="78782" y1="33889" x2="78782" y2="33889"/>
                      <a14:foregroundMark x1="84563" y1="35558" x2="84563" y2="35558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1100" y="38100"/>
          <a:ext cx="0" cy="266700"/>
        </a:xfrm>
        <a:prstGeom prst="rect">
          <a:avLst/>
        </a:prstGeom>
      </xdr:spPr>
    </xdr:pic>
    <xdr:clientData/>
  </xdr:twoCellAnchor>
  <xdr:oneCellAnchor>
    <xdr:from>
      <xdr:col>3</xdr:col>
      <xdr:colOff>0</xdr:colOff>
      <xdr:row>0</xdr:row>
      <xdr:rowOff>0</xdr:rowOff>
    </xdr:from>
    <xdr:ext cx="3580019" cy="399405"/>
    <xdr:sp macro="" textlink="">
      <xdr:nvSpPr>
        <xdr:cNvPr id="3" name="TextBox 2"/>
        <xdr:cNvSpPr txBox="1"/>
      </xdr:nvSpPr>
      <xdr:spPr>
        <a:xfrm>
          <a:off x="2000250" y="0"/>
          <a:ext cx="3580019" cy="3994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IN" sz="1800" b="0">
              <a:latin typeface="Segoe UI Light" panose="020B0502040204020203" pitchFamily="34" charset="0"/>
              <a:cs typeface="Segoe UI Light" panose="020B0502040204020203" pitchFamily="34" charset="0"/>
            </a:rPr>
            <a:t>ADVANCED</a:t>
          </a:r>
          <a:r>
            <a:rPr lang="en-IN" sz="1800" b="0" baseline="0">
              <a:latin typeface="Segoe UI Light" panose="020B0502040204020203" pitchFamily="34" charset="0"/>
              <a:cs typeface="Segoe UI Light" panose="020B0502040204020203" pitchFamily="34" charset="0"/>
            </a:rPr>
            <a:t> </a:t>
          </a:r>
          <a:r>
            <a:rPr lang="en-IN" sz="1800" b="0">
              <a:latin typeface="Segoe UI Light" panose="020B0502040204020203" pitchFamily="34" charset="0"/>
              <a:cs typeface="Segoe UI Light" panose="020B0502040204020203" pitchFamily="34" charset="0"/>
            </a:rPr>
            <a:t>LOOKUP FUNCTIONS </a:t>
          </a:r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495300</xdr:colOff>
      <xdr:row>0</xdr:row>
      <xdr:rowOff>38100</xdr:rowOff>
    </xdr:from>
    <xdr:to>
      <xdr:col>1</xdr:col>
      <xdr:colOff>495300</xdr:colOff>
      <xdr:row>1</xdr:row>
      <xdr:rowOff>114300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100000">
                      <a14:foregroundMark x1="25953" y1="39416" x2="25953" y2="39416"/>
                      <a14:foregroundMark x1="48462" y1="36809" x2="48462" y2="36809"/>
                      <a14:foregroundMark x1="63592" y1="36184" x2="63592" y2="36184"/>
                      <a14:foregroundMark x1="78782" y1="33889" x2="78782" y2="33889"/>
                      <a14:foregroundMark x1="84563" y1="35558" x2="84563" y2="35558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1100" y="38100"/>
          <a:ext cx="0" cy="266700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495300</xdr:colOff>
      <xdr:row>0</xdr:row>
      <xdr:rowOff>38100</xdr:rowOff>
    </xdr:from>
    <xdr:to>
      <xdr:col>2</xdr:col>
      <xdr:colOff>442669</xdr:colOff>
      <xdr:row>1</xdr:row>
      <xdr:rowOff>114300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100000">
                      <a14:foregroundMark x1="25953" y1="39416" x2="25953" y2="39416"/>
                      <a14:foregroundMark x1="48462" y1="36809" x2="48462" y2="36809"/>
                      <a14:foregroundMark x1="63592" y1="36184" x2="63592" y2="36184"/>
                      <a14:foregroundMark x1="78782" y1="33889" x2="78782" y2="33889"/>
                      <a14:foregroundMark x1="84563" y1="35558" x2="84563" y2="35558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1100" y="38100"/>
          <a:ext cx="452194" cy="266700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495300</xdr:colOff>
      <xdr:row>0</xdr:row>
      <xdr:rowOff>38100</xdr:rowOff>
    </xdr:from>
    <xdr:to>
      <xdr:col>2</xdr:col>
      <xdr:colOff>442669</xdr:colOff>
      <xdr:row>1</xdr:row>
      <xdr:rowOff>114300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100000">
                      <a14:foregroundMark x1="25953" y1="39416" x2="25953" y2="39416"/>
                      <a14:foregroundMark x1="48462" y1="36809" x2="48462" y2="36809"/>
                      <a14:foregroundMark x1="63592" y1="36184" x2="63592" y2="36184"/>
                      <a14:foregroundMark x1="78782" y1="33889" x2="78782" y2="33889"/>
                      <a14:foregroundMark x1="84563" y1="35558" x2="84563" y2="35558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1100" y="38100"/>
          <a:ext cx="452194" cy="266700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495300</xdr:colOff>
      <xdr:row>0</xdr:row>
      <xdr:rowOff>38100</xdr:rowOff>
    </xdr:from>
    <xdr:to>
      <xdr:col>2</xdr:col>
      <xdr:colOff>137869</xdr:colOff>
      <xdr:row>1</xdr:row>
      <xdr:rowOff>114300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100000">
                      <a14:foregroundMark x1="25953" y1="39416" x2="25953" y2="39416"/>
                      <a14:foregroundMark x1="48462" y1="36809" x2="48462" y2="36809"/>
                      <a14:foregroundMark x1="63592" y1="36184" x2="63592" y2="36184"/>
                      <a14:foregroundMark x1="78782" y1="33889" x2="78782" y2="33889"/>
                      <a14:foregroundMark x1="84563" y1="35558" x2="84563" y2="35558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1100" y="38100"/>
          <a:ext cx="452194" cy="266700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495300</xdr:colOff>
      <xdr:row>0</xdr:row>
      <xdr:rowOff>38100</xdr:rowOff>
    </xdr:from>
    <xdr:to>
      <xdr:col>2</xdr:col>
      <xdr:colOff>214069</xdr:colOff>
      <xdr:row>1</xdr:row>
      <xdr:rowOff>114300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100000">
                      <a14:foregroundMark x1="25953" y1="39416" x2="25953" y2="39416"/>
                      <a14:foregroundMark x1="48462" y1="36809" x2="48462" y2="36809"/>
                      <a14:foregroundMark x1="63592" y1="36184" x2="63592" y2="36184"/>
                      <a14:foregroundMark x1="78782" y1="33889" x2="78782" y2="33889"/>
                      <a14:foregroundMark x1="84563" y1="35558" x2="84563" y2="35558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1100" y="38100"/>
          <a:ext cx="452194" cy="266700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495300</xdr:colOff>
      <xdr:row>0</xdr:row>
      <xdr:rowOff>38100</xdr:rowOff>
    </xdr:from>
    <xdr:to>
      <xdr:col>2</xdr:col>
      <xdr:colOff>214069</xdr:colOff>
      <xdr:row>1</xdr:row>
      <xdr:rowOff>114300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100000">
                      <a14:foregroundMark x1="25953" y1="39416" x2="25953" y2="39416"/>
                      <a14:foregroundMark x1="48462" y1="36809" x2="48462" y2="36809"/>
                      <a14:foregroundMark x1="63592" y1="36184" x2="63592" y2="36184"/>
                      <a14:foregroundMark x1="78782" y1="33889" x2="78782" y2="33889"/>
                      <a14:foregroundMark x1="84563" y1="35558" x2="84563" y2="35558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1100" y="38100"/>
          <a:ext cx="452194" cy="266700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495300</xdr:colOff>
      <xdr:row>0</xdr:row>
      <xdr:rowOff>38100</xdr:rowOff>
    </xdr:from>
    <xdr:to>
      <xdr:col>2</xdr:col>
      <xdr:colOff>214069</xdr:colOff>
      <xdr:row>1</xdr:row>
      <xdr:rowOff>114300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100000">
                      <a14:foregroundMark x1="25953" y1="39416" x2="25953" y2="39416"/>
                      <a14:foregroundMark x1="48462" y1="36809" x2="48462" y2="36809"/>
                      <a14:foregroundMark x1="63592" y1="36184" x2="63592" y2="36184"/>
                      <a14:foregroundMark x1="78782" y1="33889" x2="78782" y2="33889"/>
                      <a14:foregroundMark x1="84563" y1="35558" x2="84563" y2="35558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1100" y="38100"/>
          <a:ext cx="452194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495300</xdr:colOff>
      <xdr:row>0</xdr:row>
      <xdr:rowOff>38100</xdr:rowOff>
    </xdr:from>
    <xdr:to>
      <xdr:col>2</xdr:col>
      <xdr:colOff>214069</xdr:colOff>
      <xdr:row>1</xdr:row>
      <xdr:rowOff>114300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100000">
                      <a14:foregroundMark x1="25953" y1="39416" x2="25953" y2="39416"/>
                      <a14:foregroundMark x1="48462" y1="36809" x2="48462" y2="36809"/>
                      <a14:foregroundMark x1="63592" y1="36184" x2="63592" y2="36184"/>
                      <a14:foregroundMark x1="78782" y1="33889" x2="78782" y2="33889"/>
                      <a14:foregroundMark x1="84563" y1="35558" x2="84563" y2="35558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1100" y="38100"/>
          <a:ext cx="452194" cy="266700"/>
        </a:xfrm>
        <a:prstGeom prst="rect">
          <a:avLst/>
        </a:prstGeom>
      </xdr:spPr>
    </xdr:pic>
    <xdr:clientData/>
  </xdr:twoCellAnchor>
  <xdr:oneCellAnchor>
    <xdr:from>
      <xdr:col>3</xdr:col>
      <xdr:colOff>0</xdr:colOff>
      <xdr:row>0</xdr:row>
      <xdr:rowOff>0</xdr:rowOff>
    </xdr:from>
    <xdr:ext cx="3580019" cy="399405"/>
    <xdr:sp macro="" textlink="">
      <xdr:nvSpPr>
        <xdr:cNvPr id="4" name="TextBox 3"/>
        <xdr:cNvSpPr txBox="1"/>
      </xdr:nvSpPr>
      <xdr:spPr>
        <a:xfrm>
          <a:off x="2381250" y="0"/>
          <a:ext cx="3580019" cy="3994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IN" sz="1800" b="0">
              <a:latin typeface="Segoe UI Light" panose="020B0502040204020203" pitchFamily="34" charset="0"/>
              <a:cs typeface="Segoe UI Light" panose="020B0502040204020203" pitchFamily="34" charset="0"/>
            </a:rPr>
            <a:t>ADVANCED</a:t>
          </a:r>
          <a:r>
            <a:rPr lang="en-IN" sz="1800" b="0" baseline="0">
              <a:latin typeface="Segoe UI Light" panose="020B0502040204020203" pitchFamily="34" charset="0"/>
              <a:cs typeface="Segoe UI Light" panose="020B0502040204020203" pitchFamily="34" charset="0"/>
            </a:rPr>
            <a:t> </a:t>
          </a:r>
          <a:r>
            <a:rPr lang="en-IN" sz="1800" b="0">
              <a:latin typeface="Segoe UI Light" panose="020B0502040204020203" pitchFamily="34" charset="0"/>
              <a:cs typeface="Segoe UI Light" panose="020B0502040204020203" pitchFamily="34" charset="0"/>
            </a:rPr>
            <a:t>LOOKUP FUNCTIONS </a:t>
          </a:r>
        </a:p>
      </xdr:txBody>
    </xdr:sp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495300</xdr:colOff>
      <xdr:row>0</xdr:row>
      <xdr:rowOff>38100</xdr:rowOff>
    </xdr:from>
    <xdr:to>
      <xdr:col>2</xdr:col>
      <xdr:colOff>214069</xdr:colOff>
      <xdr:row>1</xdr:row>
      <xdr:rowOff>114300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100000">
                      <a14:foregroundMark x1="25953" y1="39416" x2="25953" y2="39416"/>
                      <a14:foregroundMark x1="48462" y1="36809" x2="48462" y2="36809"/>
                      <a14:foregroundMark x1="63592" y1="36184" x2="63592" y2="36184"/>
                      <a14:foregroundMark x1="78782" y1="33889" x2="78782" y2="33889"/>
                      <a14:foregroundMark x1="84563" y1="35558" x2="84563" y2="35558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1100" y="38100"/>
          <a:ext cx="452194" cy="266700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495300</xdr:colOff>
      <xdr:row>0</xdr:row>
      <xdr:rowOff>38100</xdr:rowOff>
    </xdr:from>
    <xdr:to>
      <xdr:col>3</xdr:col>
      <xdr:colOff>214069</xdr:colOff>
      <xdr:row>1</xdr:row>
      <xdr:rowOff>114300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100000">
                      <a14:foregroundMark x1="25953" y1="39416" x2="25953" y2="39416"/>
                      <a14:foregroundMark x1="48462" y1="36809" x2="48462" y2="36809"/>
                      <a14:foregroundMark x1="63592" y1="36184" x2="63592" y2="36184"/>
                      <a14:foregroundMark x1="78782" y1="33889" x2="78782" y2="33889"/>
                      <a14:foregroundMark x1="84563" y1="35558" x2="84563" y2="35558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1100" y="38100"/>
          <a:ext cx="452194" cy="266700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495300</xdr:colOff>
      <xdr:row>0</xdr:row>
      <xdr:rowOff>38100</xdr:rowOff>
    </xdr:from>
    <xdr:to>
      <xdr:col>1</xdr:col>
      <xdr:colOff>947494</xdr:colOff>
      <xdr:row>1</xdr:row>
      <xdr:rowOff>114300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100000">
                      <a14:foregroundMark x1="25953" y1="39416" x2="25953" y2="39416"/>
                      <a14:foregroundMark x1="48462" y1="36809" x2="48462" y2="36809"/>
                      <a14:foregroundMark x1="63592" y1="36184" x2="63592" y2="36184"/>
                      <a14:foregroundMark x1="78782" y1="33889" x2="78782" y2="33889"/>
                      <a14:foregroundMark x1="84563" y1="35558" x2="84563" y2="35558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1100" y="38100"/>
          <a:ext cx="452194" cy="266700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495300</xdr:colOff>
      <xdr:row>0</xdr:row>
      <xdr:rowOff>38100</xdr:rowOff>
    </xdr:from>
    <xdr:to>
      <xdr:col>1</xdr:col>
      <xdr:colOff>947494</xdr:colOff>
      <xdr:row>1</xdr:row>
      <xdr:rowOff>114300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100000">
                      <a14:foregroundMark x1="25953" y1="39416" x2="25953" y2="39416"/>
                      <a14:foregroundMark x1="48462" y1="36809" x2="48462" y2="36809"/>
                      <a14:foregroundMark x1="63592" y1="36184" x2="63592" y2="36184"/>
                      <a14:foregroundMark x1="78782" y1="33889" x2="78782" y2="33889"/>
                      <a14:foregroundMark x1="84563" y1="35558" x2="84563" y2="35558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1100" y="38100"/>
          <a:ext cx="452194" cy="266700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495300</xdr:colOff>
      <xdr:row>0</xdr:row>
      <xdr:rowOff>38100</xdr:rowOff>
    </xdr:from>
    <xdr:to>
      <xdr:col>1</xdr:col>
      <xdr:colOff>947494</xdr:colOff>
      <xdr:row>1</xdr:row>
      <xdr:rowOff>114300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100000">
                      <a14:foregroundMark x1="25953" y1="39416" x2="25953" y2="39416"/>
                      <a14:foregroundMark x1="48462" y1="36809" x2="48462" y2="36809"/>
                      <a14:foregroundMark x1="63592" y1="36184" x2="63592" y2="36184"/>
                      <a14:foregroundMark x1="78782" y1="33889" x2="78782" y2="33889"/>
                      <a14:foregroundMark x1="84563" y1="35558" x2="84563" y2="35558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1100" y="38100"/>
          <a:ext cx="452194" cy="266700"/>
        </a:xfrm>
        <a:prstGeom prst="rect">
          <a:avLst/>
        </a:prstGeom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495300</xdr:colOff>
      <xdr:row>0</xdr:row>
      <xdr:rowOff>38100</xdr:rowOff>
    </xdr:from>
    <xdr:to>
      <xdr:col>2</xdr:col>
      <xdr:colOff>290269</xdr:colOff>
      <xdr:row>1</xdr:row>
      <xdr:rowOff>114300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100000">
                      <a14:foregroundMark x1="25953" y1="39416" x2="25953" y2="39416"/>
                      <a14:foregroundMark x1="48462" y1="36809" x2="48462" y2="36809"/>
                      <a14:foregroundMark x1="63592" y1="36184" x2="63592" y2="36184"/>
                      <a14:foregroundMark x1="78782" y1="33889" x2="78782" y2="33889"/>
                      <a14:foregroundMark x1="84563" y1="35558" x2="84563" y2="35558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1100" y="38100"/>
          <a:ext cx="452194" cy="2667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495300</xdr:colOff>
      <xdr:row>0</xdr:row>
      <xdr:rowOff>38100</xdr:rowOff>
    </xdr:from>
    <xdr:to>
      <xdr:col>2</xdr:col>
      <xdr:colOff>214069</xdr:colOff>
      <xdr:row>1</xdr:row>
      <xdr:rowOff>114300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100000">
                      <a14:foregroundMark x1="25953" y1="39416" x2="25953" y2="39416"/>
                      <a14:foregroundMark x1="48462" y1="36809" x2="48462" y2="36809"/>
                      <a14:foregroundMark x1="63592" y1="36184" x2="63592" y2="36184"/>
                      <a14:foregroundMark x1="78782" y1="33889" x2="78782" y2="33889"/>
                      <a14:foregroundMark x1="84563" y1="35558" x2="84563" y2="35558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1100" y="38100"/>
          <a:ext cx="452194" cy="266700"/>
        </a:xfrm>
        <a:prstGeom prst="rect">
          <a:avLst/>
        </a:prstGeom>
      </xdr:spPr>
    </xdr:pic>
    <xdr:clientData/>
  </xdr:twoCellAnchor>
  <xdr:twoCellAnchor>
    <xdr:from>
      <xdr:col>2</xdr:col>
      <xdr:colOff>33480</xdr:colOff>
      <xdr:row>17</xdr:row>
      <xdr:rowOff>24963</xdr:rowOff>
    </xdr:from>
    <xdr:to>
      <xdr:col>3</xdr:col>
      <xdr:colOff>4620</xdr:colOff>
      <xdr:row>18</xdr:row>
      <xdr:rowOff>3611</xdr:rowOff>
    </xdr:to>
    <xdr:sp macro="" textlink="">
      <xdr:nvSpPr>
        <xdr:cNvPr id="3" name="Freeform 2"/>
        <xdr:cNvSpPr/>
      </xdr:nvSpPr>
      <xdr:spPr>
        <a:xfrm rot="16200000" flipH="1">
          <a:off x="1696601" y="3210067"/>
          <a:ext cx="169148" cy="656940"/>
        </a:xfrm>
        <a:custGeom>
          <a:avLst/>
          <a:gdLst>
            <a:gd name="connsiteX0" fmla="*/ 473614 w 473614"/>
            <a:gd name="connsiteY0" fmla="*/ 447675 h 447675"/>
            <a:gd name="connsiteX1" fmla="*/ 25939 w 473614"/>
            <a:gd name="connsiteY1" fmla="*/ 247650 h 447675"/>
            <a:gd name="connsiteX2" fmla="*/ 92614 w 473614"/>
            <a:gd name="connsiteY2" fmla="*/ 0 h 4476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473614" h="447675">
              <a:moveTo>
                <a:pt x="473614" y="447675"/>
              </a:moveTo>
              <a:cubicBezTo>
                <a:pt x="281526" y="384968"/>
                <a:pt x="89439" y="322262"/>
                <a:pt x="25939" y="247650"/>
              </a:cubicBezTo>
              <a:cubicBezTo>
                <a:pt x="-37561" y="173038"/>
                <a:pt x="27526" y="86519"/>
                <a:pt x="92614" y="0"/>
              </a:cubicBezTo>
            </a:path>
          </a:pathLst>
        </a:custGeom>
        <a:noFill/>
        <a:ln>
          <a:solidFill>
            <a:schemeClr val="accent2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N" sz="1100"/>
        </a:p>
      </xdr:txBody>
    </xdr:sp>
    <xdr:clientData/>
  </xdr:twoCellAnchor>
  <xdr:oneCellAnchor>
    <xdr:from>
      <xdr:col>3</xdr:col>
      <xdr:colOff>180975</xdr:colOff>
      <xdr:row>0</xdr:row>
      <xdr:rowOff>0</xdr:rowOff>
    </xdr:from>
    <xdr:ext cx="3580019" cy="399405"/>
    <xdr:sp macro="" textlink="">
      <xdr:nvSpPr>
        <xdr:cNvPr id="4" name="TextBox 3"/>
        <xdr:cNvSpPr txBox="1"/>
      </xdr:nvSpPr>
      <xdr:spPr>
        <a:xfrm>
          <a:off x="2286000" y="0"/>
          <a:ext cx="3580019" cy="3994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IN" sz="1800" b="0">
              <a:latin typeface="Segoe UI Light" panose="020B0502040204020203" pitchFamily="34" charset="0"/>
              <a:cs typeface="Segoe UI Light" panose="020B0502040204020203" pitchFamily="34" charset="0"/>
            </a:rPr>
            <a:t>ADVANCED</a:t>
          </a:r>
          <a:r>
            <a:rPr lang="en-IN" sz="1800" b="0" baseline="0">
              <a:latin typeface="Segoe UI Light" panose="020B0502040204020203" pitchFamily="34" charset="0"/>
              <a:cs typeface="Segoe UI Light" panose="020B0502040204020203" pitchFamily="34" charset="0"/>
            </a:rPr>
            <a:t> </a:t>
          </a:r>
          <a:r>
            <a:rPr lang="en-IN" sz="1800" b="0">
              <a:latin typeface="Segoe UI Light" panose="020B0502040204020203" pitchFamily="34" charset="0"/>
              <a:cs typeface="Segoe UI Light" panose="020B0502040204020203" pitchFamily="34" charset="0"/>
            </a:rPr>
            <a:t>LOOKUP FUNCTIONS 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495300</xdr:colOff>
      <xdr:row>0</xdr:row>
      <xdr:rowOff>38100</xdr:rowOff>
    </xdr:from>
    <xdr:to>
      <xdr:col>1</xdr:col>
      <xdr:colOff>947494</xdr:colOff>
      <xdr:row>1</xdr:row>
      <xdr:rowOff>114300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100000">
                      <a14:foregroundMark x1="25953" y1="39416" x2="25953" y2="39416"/>
                      <a14:foregroundMark x1="48462" y1="36809" x2="48462" y2="36809"/>
                      <a14:foregroundMark x1="63592" y1="36184" x2="63592" y2="36184"/>
                      <a14:foregroundMark x1="78782" y1="33889" x2="78782" y2="33889"/>
                      <a14:foregroundMark x1="84563" y1="35558" x2="84563" y2="35558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1100" y="38100"/>
          <a:ext cx="452194" cy="266700"/>
        </a:xfrm>
        <a:prstGeom prst="rect">
          <a:avLst/>
        </a:prstGeom>
      </xdr:spPr>
    </xdr:pic>
    <xdr:clientData/>
  </xdr:twoCellAnchor>
  <xdr:oneCellAnchor>
    <xdr:from>
      <xdr:col>4</xdr:col>
      <xdr:colOff>0</xdr:colOff>
      <xdr:row>0</xdr:row>
      <xdr:rowOff>0</xdr:rowOff>
    </xdr:from>
    <xdr:ext cx="3580019" cy="399405"/>
    <xdr:sp macro="" textlink="">
      <xdr:nvSpPr>
        <xdr:cNvPr id="3" name="TextBox 2"/>
        <xdr:cNvSpPr txBox="1"/>
      </xdr:nvSpPr>
      <xdr:spPr>
        <a:xfrm>
          <a:off x="3143250" y="0"/>
          <a:ext cx="3580019" cy="3994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IN" sz="1800" b="0">
              <a:latin typeface="Segoe UI Light" panose="020B0502040204020203" pitchFamily="34" charset="0"/>
              <a:cs typeface="Segoe UI Light" panose="020B0502040204020203" pitchFamily="34" charset="0"/>
            </a:rPr>
            <a:t>ADVANCED</a:t>
          </a:r>
          <a:r>
            <a:rPr lang="en-IN" sz="1800" b="0" baseline="0">
              <a:latin typeface="Segoe UI Light" panose="020B0502040204020203" pitchFamily="34" charset="0"/>
              <a:cs typeface="Segoe UI Light" panose="020B0502040204020203" pitchFamily="34" charset="0"/>
            </a:rPr>
            <a:t> </a:t>
          </a:r>
          <a:r>
            <a:rPr lang="en-IN" sz="1800" b="0">
              <a:latin typeface="Segoe UI Light" panose="020B0502040204020203" pitchFamily="34" charset="0"/>
              <a:cs typeface="Segoe UI Light" panose="020B0502040204020203" pitchFamily="34" charset="0"/>
            </a:rPr>
            <a:t>LOOKUP FUNCTIONS </a:t>
          </a: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495300</xdr:colOff>
      <xdr:row>0</xdr:row>
      <xdr:rowOff>38100</xdr:rowOff>
    </xdr:from>
    <xdr:to>
      <xdr:col>1</xdr:col>
      <xdr:colOff>947494</xdr:colOff>
      <xdr:row>1</xdr:row>
      <xdr:rowOff>114300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100000">
                      <a14:foregroundMark x1="25953" y1="39416" x2="25953" y2="39416"/>
                      <a14:foregroundMark x1="48462" y1="36809" x2="48462" y2="36809"/>
                      <a14:foregroundMark x1="63592" y1="36184" x2="63592" y2="36184"/>
                      <a14:foregroundMark x1="78782" y1="33889" x2="78782" y2="33889"/>
                      <a14:foregroundMark x1="84563" y1="35558" x2="84563" y2="35558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1100" y="38100"/>
          <a:ext cx="452194" cy="266700"/>
        </a:xfrm>
        <a:prstGeom prst="rect">
          <a:avLst/>
        </a:prstGeom>
      </xdr:spPr>
    </xdr:pic>
    <xdr:clientData/>
  </xdr:twoCellAnchor>
  <xdr:twoCellAnchor>
    <xdr:from>
      <xdr:col>1</xdr:col>
      <xdr:colOff>200025</xdr:colOff>
      <xdr:row>5</xdr:row>
      <xdr:rowOff>85725</xdr:rowOff>
    </xdr:from>
    <xdr:to>
      <xdr:col>1</xdr:col>
      <xdr:colOff>808239</xdr:colOff>
      <xdr:row>7</xdr:row>
      <xdr:rowOff>46514</xdr:rowOff>
    </xdr:to>
    <xdr:sp macro="" textlink="">
      <xdr:nvSpPr>
        <xdr:cNvPr id="3" name="Freeform 2"/>
        <xdr:cNvSpPr/>
      </xdr:nvSpPr>
      <xdr:spPr>
        <a:xfrm rot="16200000" flipH="1">
          <a:off x="1017846" y="1095513"/>
          <a:ext cx="341789" cy="608214"/>
        </a:xfrm>
        <a:custGeom>
          <a:avLst/>
          <a:gdLst>
            <a:gd name="connsiteX0" fmla="*/ 473614 w 473614"/>
            <a:gd name="connsiteY0" fmla="*/ 447675 h 447675"/>
            <a:gd name="connsiteX1" fmla="*/ 25939 w 473614"/>
            <a:gd name="connsiteY1" fmla="*/ 247650 h 447675"/>
            <a:gd name="connsiteX2" fmla="*/ 92614 w 473614"/>
            <a:gd name="connsiteY2" fmla="*/ 0 h 447675"/>
            <a:gd name="connsiteX0" fmla="*/ 957008 w 957008"/>
            <a:gd name="connsiteY0" fmla="*/ 382766 h 382766"/>
            <a:gd name="connsiteX1" fmla="*/ 25939 w 957008"/>
            <a:gd name="connsiteY1" fmla="*/ 247650 h 382766"/>
            <a:gd name="connsiteX2" fmla="*/ 92614 w 957008"/>
            <a:gd name="connsiteY2" fmla="*/ 0 h 382766"/>
            <a:gd name="connsiteX0" fmla="*/ 957008 w 957008"/>
            <a:gd name="connsiteY0" fmla="*/ 382766 h 414471"/>
            <a:gd name="connsiteX1" fmla="*/ 25939 w 957008"/>
            <a:gd name="connsiteY1" fmla="*/ 247650 h 414471"/>
            <a:gd name="connsiteX2" fmla="*/ 92614 w 957008"/>
            <a:gd name="connsiteY2" fmla="*/ 0 h 41447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957008" h="414471">
              <a:moveTo>
                <a:pt x="957008" y="382766"/>
              </a:moveTo>
              <a:cubicBezTo>
                <a:pt x="548228" y="482331"/>
                <a:pt x="89439" y="322262"/>
                <a:pt x="25939" y="247650"/>
              </a:cubicBezTo>
              <a:cubicBezTo>
                <a:pt x="-37561" y="173038"/>
                <a:pt x="27526" y="86519"/>
                <a:pt x="92614" y="0"/>
              </a:cubicBezTo>
            </a:path>
          </a:pathLst>
        </a:custGeom>
        <a:noFill/>
        <a:ln>
          <a:solidFill>
            <a:schemeClr val="accent2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N" sz="1100"/>
        </a:p>
      </xdr:txBody>
    </xdr:sp>
    <xdr:clientData/>
  </xdr:twoCellAnchor>
  <xdr:oneCellAnchor>
    <xdr:from>
      <xdr:col>4</xdr:col>
      <xdr:colOff>0</xdr:colOff>
      <xdr:row>0</xdr:row>
      <xdr:rowOff>0</xdr:rowOff>
    </xdr:from>
    <xdr:ext cx="3580019" cy="399405"/>
    <xdr:sp macro="" textlink="">
      <xdr:nvSpPr>
        <xdr:cNvPr id="5" name="TextBox 4"/>
        <xdr:cNvSpPr txBox="1"/>
      </xdr:nvSpPr>
      <xdr:spPr>
        <a:xfrm>
          <a:off x="3143250" y="0"/>
          <a:ext cx="3580019" cy="3994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IN" sz="1800" b="0">
              <a:latin typeface="Segoe UI Light" panose="020B0502040204020203" pitchFamily="34" charset="0"/>
              <a:cs typeface="Segoe UI Light" panose="020B0502040204020203" pitchFamily="34" charset="0"/>
            </a:rPr>
            <a:t>ADVANCED</a:t>
          </a:r>
          <a:r>
            <a:rPr lang="en-IN" sz="1800" b="0" baseline="0">
              <a:latin typeface="Segoe UI Light" panose="020B0502040204020203" pitchFamily="34" charset="0"/>
              <a:cs typeface="Segoe UI Light" panose="020B0502040204020203" pitchFamily="34" charset="0"/>
            </a:rPr>
            <a:t> </a:t>
          </a:r>
          <a:r>
            <a:rPr lang="en-IN" sz="1800" b="0">
              <a:latin typeface="Segoe UI Light" panose="020B0502040204020203" pitchFamily="34" charset="0"/>
              <a:cs typeface="Segoe UI Light" panose="020B0502040204020203" pitchFamily="34" charset="0"/>
            </a:rPr>
            <a:t>LOOKUP FUNCTIONS </a:t>
          </a: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495300</xdr:colOff>
      <xdr:row>0</xdr:row>
      <xdr:rowOff>38100</xdr:rowOff>
    </xdr:from>
    <xdr:to>
      <xdr:col>2</xdr:col>
      <xdr:colOff>442669</xdr:colOff>
      <xdr:row>1</xdr:row>
      <xdr:rowOff>114300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100000">
                      <a14:foregroundMark x1="25953" y1="39416" x2="25953" y2="39416"/>
                      <a14:foregroundMark x1="48462" y1="36809" x2="48462" y2="36809"/>
                      <a14:foregroundMark x1="63592" y1="36184" x2="63592" y2="36184"/>
                      <a14:foregroundMark x1="78782" y1="33889" x2="78782" y2="33889"/>
                      <a14:foregroundMark x1="84563" y1="35558" x2="84563" y2="35558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1100" y="38100"/>
          <a:ext cx="452194" cy="266700"/>
        </a:xfrm>
        <a:prstGeom prst="rect">
          <a:avLst/>
        </a:prstGeom>
      </xdr:spPr>
    </xdr:pic>
    <xdr:clientData/>
  </xdr:twoCellAnchor>
  <xdr:twoCellAnchor>
    <xdr:from>
      <xdr:col>2</xdr:col>
      <xdr:colOff>46457</xdr:colOff>
      <xdr:row>22</xdr:row>
      <xdr:rowOff>165482</xdr:rowOff>
    </xdr:from>
    <xdr:to>
      <xdr:col>2</xdr:col>
      <xdr:colOff>422352</xdr:colOff>
      <xdr:row>24</xdr:row>
      <xdr:rowOff>25901</xdr:rowOff>
    </xdr:to>
    <xdr:sp macro="" textlink="">
      <xdr:nvSpPr>
        <xdr:cNvPr id="3" name="Freeform 2"/>
        <xdr:cNvSpPr/>
      </xdr:nvSpPr>
      <xdr:spPr>
        <a:xfrm rot="14400000" flipH="1">
          <a:off x="1304320" y="4479744"/>
          <a:ext cx="241419" cy="375895"/>
        </a:xfrm>
        <a:custGeom>
          <a:avLst/>
          <a:gdLst>
            <a:gd name="connsiteX0" fmla="*/ 473614 w 473614"/>
            <a:gd name="connsiteY0" fmla="*/ 447675 h 447675"/>
            <a:gd name="connsiteX1" fmla="*/ 25939 w 473614"/>
            <a:gd name="connsiteY1" fmla="*/ 247650 h 447675"/>
            <a:gd name="connsiteX2" fmla="*/ 92614 w 473614"/>
            <a:gd name="connsiteY2" fmla="*/ 0 h 447675"/>
            <a:gd name="connsiteX0" fmla="*/ 957008 w 957008"/>
            <a:gd name="connsiteY0" fmla="*/ 382766 h 382766"/>
            <a:gd name="connsiteX1" fmla="*/ 25939 w 957008"/>
            <a:gd name="connsiteY1" fmla="*/ 247650 h 382766"/>
            <a:gd name="connsiteX2" fmla="*/ 92614 w 957008"/>
            <a:gd name="connsiteY2" fmla="*/ 0 h 382766"/>
            <a:gd name="connsiteX0" fmla="*/ 957008 w 957008"/>
            <a:gd name="connsiteY0" fmla="*/ 382766 h 414471"/>
            <a:gd name="connsiteX1" fmla="*/ 25939 w 957008"/>
            <a:gd name="connsiteY1" fmla="*/ 247650 h 414471"/>
            <a:gd name="connsiteX2" fmla="*/ 92614 w 957008"/>
            <a:gd name="connsiteY2" fmla="*/ 0 h 414471"/>
            <a:gd name="connsiteX0" fmla="*/ 1085648 w 1085648"/>
            <a:gd name="connsiteY0" fmla="*/ 363500 h 395205"/>
            <a:gd name="connsiteX1" fmla="*/ 154579 w 1085648"/>
            <a:gd name="connsiteY1" fmla="*/ 228384 h 395205"/>
            <a:gd name="connsiteX2" fmla="*/ 16920 w 1085648"/>
            <a:gd name="connsiteY2" fmla="*/ 0 h 395205"/>
            <a:gd name="connsiteX0" fmla="*/ 1068728 w 1068728"/>
            <a:gd name="connsiteY0" fmla="*/ 363500 h 363500"/>
            <a:gd name="connsiteX1" fmla="*/ 0 w 1068728"/>
            <a:gd name="connsiteY1" fmla="*/ 0 h 363500"/>
            <a:gd name="connsiteX0" fmla="*/ 1223810 w 1223809"/>
            <a:gd name="connsiteY0" fmla="*/ 477111 h 477111"/>
            <a:gd name="connsiteX1" fmla="*/ 0 w 1223809"/>
            <a:gd name="connsiteY1" fmla="*/ 0 h 477111"/>
            <a:gd name="connsiteX0" fmla="*/ 1223810 w 1223809"/>
            <a:gd name="connsiteY0" fmla="*/ 477111 h 477111"/>
            <a:gd name="connsiteX1" fmla="*/ 0 w 1223809"/>
            <a:gd name="connsiteY1" fmla="*/ 0 h 477111"/>
            <a:gd name="connsiteX0" fmla="*/ 811718 w 811717"/>
            <a:gd name="connsiteY0" fmla="*/ 441467 h 441467"/>
            <a:gd name="connsiteX1" fmla="*/ 1 w 811717"/>
            <a:gd name="connsiteY1" fmla="*/ 0 h 441467"/>
            <a:gd name="connsiteX0" fmla="*/ 675974 w 675973"/>
            <a:gd name="connsiteY0" fmla="*/ 255157 h 255157"/>
            <a:gd name="connsiteX1" fmla="*/ 1 w 675973"/>
            <a:gd name="connsiteY1" fmla="*/ 0 h 25515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675973" h="255157">
              <a:moveTo>
                <a:pt x="675974" y="255157"/>
              </a:moveTo>
              <a:cubicBezTo>
                <a:pt x="215956" y="187399"/>
                <a:pt x="407938" y="159037"/>
                <a:pt x="1" y="0"/>
              </a:cubicBezTo>
            </a:path>
          </a:pathLst>
        </a:custGeom>
        <a:noFill/>
        <a:ln>
          <a:solidFill>
            <a:schemeClr val="accent2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N" sz="1100"/>
        </a:p>
      </xdr:txBody>
    </xdr:sp>
    <xdr:clientData/>
  </xdr:twoCellAnchor>
  <xdr:twoCellAnchor>
    <xdr:from>
      <xdr:col>2</xdr:col>
      <xdr:colOff>46457</xdr:colOff>
      <xdr:row>20</xdr:row>
      <xdr:rowOff>183342</xdr:rowOff>
    </xdr:from>
    <xdr:to>
      <xdr:col>2</xdr:col>
      <xdr:colOff>422352</xdr:colOff>
      <xdr:row>22</xdr:row>
      <xdr:rowOff>43761</xdr:rowOff>
    </xdr:to>
    <xdr:sp macro="" textlink="">
      <xdr:nvSpPr>
        <xdr:cNvPr id="4" name="Freeform 3"/>
        <xdr:cNvSpPr/>
      </xdr:nvSpPr>
      <xdr:spPr>
        <a:xfrm rot="14400000" flipH="1">
          <a:off x="1304320" y="4116604"/>
          <a:ext cx="241419" cy="375895"/>
        </a:xfrm>
        <a:custGeom>
          <a:avLst/>
          <a:gdLst>
            <a:gd name="connsiteX0" fmla="*/ 473614 w 473614"/>
            <a:gd name="connsiteY0" fmla="*/ 447675 h 447675"/>
            <a:gd name="connsiteX1" fmla="*/ 25939 w 473614"/>
            <a:gd name="connsiteY1" fmla="*/ 247650 h 447675"/>
            <a:gd name="connsiteX2" fmla="*/ 92614 w 473614"/>
            <a:gd name="connsiteY2" fmla="*/ 0 h 447675"/>
            <a:gd name="connsiteX0" fmla="*/ 957008 w 957008"/>
            <a:gd name="connsiteY0" fmla="*/ 382766 h 382766"/>
            <a:gd name="connsiteX1" fmla="*/ 25939 w 957008"/>
            <a:gd name="connsiteY1" fmla="*/ 247650 h 382766"/>
            <a:gd name="connsiteX2" fmla="*/ 92614 w 957008"/>
            <a:gd name="connsiteY2" fmla="*/ 0 h 382766"/>
            <a:gd name="connsiteX0" fmla="*/ 957008 w 957008"/>
            <a:gd name="connsiteY0" fmla="*/ 382766 h 414471"/>
            <a:gd name="connsiteX1" fmla="*/ 25939 w 957008"/>
            <a:gd name="connsiteY1" fmla="*/ 247650 h 414471"/>
            <a:gd name="connsiteX2" fmla="*/ 92614 w 957008"/>
            <a:gd name="connsiteY2" fmla="*/ 0 h 414471"/>
            <a:gd name="connsiteX0" fmla="*/ 1085648 w 1085648"/>
            <a:gd name="connsiteY0" fmla="*/ 363500 h 395205"/>
            <a:gd name="connsiteX1" fmla="*/ 154579 w 1085648"/>
            <a:gd name="connsiteY1" fmla="*/ 228384 h 395205"/>
            <a:gd name="connsiteX2" fmla="*/ 16920 w 1085648"/>
            <a:gd name="connsiteY2" fmla="*/ 0 h 395205"/>
            <a:gd name="connsiteX0" fmla="*/ 1068728 w 1068728"/>
            <a:gd name="connsiteY0" fmla="*/ 363500 h 363500"/>
            <a:gd name="connsiteX1" fmla="*/ 0 w 1068728"/>
            <a:gd name="connsiteY1" fmla="*/ 0 h 363500"/>
            <a:gd name="connsiteX0" fmla="*/ 1223810 w 1223809"/>
            <a:gd name="connsiteY0" fmla="*/ 477111 h 477111"/>
            <a:gd name="connsiteX1" fmla="*/ 0 w 1223809"/>
            <a:gd name="connsiteY1" fmla="*/ 0 h 477111"/>
            <a:gd name="connsiteX0" fmla="*/ 1223810 w 1223809"/>
            <a:gd name="connsiteY0" fmla="*/ 477111 h 477111"/>
            <a:gd name="connsiteX1" fmla="*/ 0 w 1223809"/>
            <a:gd name="connsiteY1" fmla="*/ 0 h 477111"/>
            <a:gd name="connsiteX0" fmla="*/ 811718 w 811717"/>
            <a:gd name="connsiteY0" fmla="*/ 441467 h 441467"/>
            <a:gd name="connsiteX1" fmla="*/ 1 w 811717"/>
            <a:gd name="connsiteY1" fmla="*/ 0 h 441467"/>
            <a:gd name="connsiteX0" fmla="*/ 675974 w 675973"/>
            <a:gd name="connsiteY0" fmla="*/ 255157 h 255157"/>
            <a:gd name="connsiteX1" fmla="*/ 1 w 675973"/>
            <a:gd name="connsiteY1" fmla="*/ 0 h 25515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675973" h="255157">
              <a:moveTo>
                <a:pt x="675974" y="255157"/>
              </a:moveTo>
              <a:cubicBezTo>
                <a:pt x="215956" y="187399"/>
                <a:pt x="407938" y="159037"/>
                <a:pt x="1" y="0"/>
              </a:cubicBezTo>
            </a:path>
          </a:pathLst>
        </a:custGeom>
        <a:noFill/>
        <a:ln>
          <a:solidFill>
            <a:schemeClr val="accent2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N" sz="1100"/>
        </a:p>
      </xdr:txBody>
    </xdr:sp>
    <xdr:clientData/>
  </xdr:twoCellAnchor>
  <xdr:oneCellAnchor>
    <xdr:from>
      <xdr:col>4</xdr:col>
      <xdr:colOff>0</xdr:colOff>
      <xdr:row>0</xdr:row>
      <xdr:rowOff>0</xdr:rowOff>
    </xdr:from>
    <xdr:ext cx="3580019" cy="399405"/>
    <xdr:sp macro="" textlink="">
      <xdr:nvSpPr>
        <xdr:cNvPr id="5" name="TextBox 4"/>
        <xdr:cNvSpPr txBox="1"/>
      </xdr:nvSpPr>
      <xdr:spPr>
        <a:xfrm>
          <a:off x="2200275" y="0"/>
          <a:ext cx="3580019" cy="3994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IN" sz="1800" b="0">
              <a:latin typeface="Segoe UI Light" panose="020B0502040204020203" pitchFamily="34" charset="0"/>
              <a:cs typeface="Segoe UI Light" panose="020B0502040204020203" pitchFamily="34" charset="0"/>
            </a:rPr>
            <a:t>ADVANCED</a:t>
          </a:r>
          <a:r>
            <a:rPr lang="en-IN" sz="1800" b="0" baseline="0">
              <a:latin typeface="Segoe UI Light" panose="020B0502040204020203" pitchFamily="34" charset="0"/>
              <a:cs typeface="Segoe UI Light" panose="020B0502040204020203" pitchFamily="34" charset="0"/>
            </a:rPr>
            <a:t> </a:t>
          </a:r>
          <a:r>
            <a:rPr lang="en-IN" sz="1800" b="0">
              <a:latin typeface="Segoe UI Light" panose="020B0502040204020203" pitchFamily="34" charset="0"/>
              <a:cs typeface="Segoe UI Light" panose="020B0502040204020203" pitchFamily="34" charset="0"/>
            </a:rPr>
            <a:t>LOOKUP FUNCTIONS </a:t>
          </a: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495300</xdr:colOff>
      <xdr:row>0</xdr:row>
      <xdr:rowOff>38100</xdr:rowOff>
    </xdr:from>
    <xdr:to>
      <xdr:col>2</xdr:col>
      <xdr:colOff>442669</xdr:colOff>
      <xdr:row>1</xdr:row>
      <xdr:rowOff>114300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100000">
                      <a14:foregroundMark x1="25953" y1="39416" x2="25953" y2="39416"/>
                      <a14:foregroundMark x1="48462" y1="36809" x2="48462" y2="36809"/>
                      <a14:foregroundMark x1="63592" y1="36184" x2="63592" y2="36184"/>
                      <a14:foregroundMark x1="78782" y1="33889" x2="78782" y2="33889"/>
                      <a14:foregroundMark x1="84563" y1="35558" x2="84563" y2="35558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1100" y="38100"/>
          <a:ext cx="452194" cy="266700"/>
        </a:xfrm>
        <a:prstGeom prst="rect">
          <a:avLst/>
        </a:prstGeom>
      </xdr:spPr>
    </xdr:pic>
    <xdr:clientData/>
  </xdr:twoCellAnchor>
  <xdr:twoCellAnchor>
    <xdr:from>
      <xdr:col>2</xdr:col>
      <xdr:colOff>19708</xdr:colOff>
      <xdr:row>8</xdr:row>
      <xdr:rowOff>52554</xdr:rowOff>
    </xdr:from>
    <xdr:to>
      <xdr:col>3</xdr:col>
      <xdr:colOff>123098</xdr:colOff>
      <xdr:row>10</xdr:row>
      <xdr:rowOff>13343</xdr:rowOff>
    </xdr:to>
    <xdr:sp macro="" textlink="">
      <xdr:nvSpPr>
        <xdr:cNvPr id="3" name="Freeform 2"/>
        <xdr:cNvSpPr/>
      </xdr:nvSpPr>
      <xdr:spPr>
        <a:xfrm rot="16200000" flipH="1">
          <a:off x="1342396" y="1607073"/>
          <a:ext cx="341789" cy="609200"/>
        </a:xfrm>
        <a:custGeom>
          <a:avLst/>
          <a:gdLst>
            <a:gd name="connsiteX0" fmla="*/ 473614 w 473614"/>
            <a:gd name="connsiteY0" fmla="*/ 447675 h 447675"/>
            <a:gd name="connsiteX1" fmla="*/ 25939 w 473614"/>
            <a:gd name="connsiteY1" fmla="*/ 247650 h 447675"/>
            <a:gd name="connsiteX2" fmla="*/ 92614 w 473614"/>
            <a:gd name="connsiteY2" fmla="*/ 0 h 447675"/>
            <a:gd name="connsiteX0" fmla="*/ 957008 w 957008"/>
            <a:gd name="connsiteY0" fmla="*/ 382766 h 382766"/>
            <a:gd name="connsiteX1" fmla="*/ 25939 w 957008"/>
            <a:gd name="connsiteY1" fmla="*/ 247650 h 382766"/>
            <a:gd name="connsiteX2" fmla="*/ 92614 w 957008"/>
            <a:gd name="connsiteY2" fmla="*/ 0 h 382766"/>
            <a:gd name="connsiteX0" fmla="*/ 957008 w 957008"/>
            <a:gd name="connsiteY0" fmla="*/ 382766 h 414471"/>
            <a:gd name="connsiteX1" fmla="*/ 25939 w 957008"/>
            <a:gd name="connsiteY1" fmla="*/ 247650 h 414471"/>
            <a:gd name="connsiteX2" fmla="*/ 92614 w 957008"/>
            <a:gd name="connsiteY2" fmla="*/ 0 h 41447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957008" h="414471">
              <a:moveTo>
                <a:pt x="957008" y="382766"/>
              </a:moveTo>
              <a:cubicBezTo>
                <a:pt x="548228" y="482331"/>
                <a:pt x="89439" y="322262"/>
                <a:pt x="25939" y="247650"/>
              </a:cubicBezTo>
              <a:cubicBezTo>
                <a:pt x="-37561" y="173038"/>
                <a:pt x="27526" y="86519"/>
                <a:pt x="92614" y="0"/>
              </a:cubicBezTo>
            </a:path>
          </a:pathLst>
        </a:custGeom>
        <a:noFill/>
        <a:ln>
          <a:solidFill>
            <a:schemeClr val="accent2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N" sz="1100"/>
        </a:p>
      </xdr:txBody>
    </xdr:sp>
    <xdr:clientData/>
  </xdr:twoCellAnchor>
  <xdr:twoCellAnchor>
    <xdr:from>
      <xdr:col>4</xdr:col>
      <xdr:colOff>453558</xdr:colOff>
      <xdr:row>12</xdr:row>
      <xdr:rowOff>184179</xdr:rowOff>
    </xdr:from>
    <xdr:to>
      <xdr:col>5</xdr:col>
      <xdr:colOff>35283</xdr:colOff>
      <xdr:row>16</xdr:row>
      <xdr:rowOff>34319</xdr:rowOff>
    </xdr:to>
    <xdr:sp macro="" textlink="">
      <xdr:nvSpPr>
        <xdr:cNvPr id="4" name="Freeform 3"/>
        <xdr:cNvSpPr/>
      </xdr:nvSpPr>
      <xdr:spPr>
        <a:xfrm flipH="1">
          <a:off x="2656732" y="2635831"/>
          <a:ext cx="86964" cy="612140"/>
        </a:xfrm>
        <a:custGeom>
          <a:avLst/>
          <a:gdLst>
            <a:gd name="connsiteX0" fmla="*/ 473614 w 473614"/>
            <a:gd name="connsiteY0" fmla="*/ 447675 h 447675"/>
            <a:gd name="connsiteX1" fmla="*/ 25939 w 473614"/>
            <a:gd name="connsiteY1" fmla="*/ 247650 h 447675"/>
            <a:gd name="connsiteX2" fmla="*/ 92614 w 473614"/>
            <a:gd name="connsiteY2" fmla="*/ 0 h 447675"/>
            <a:gd name="connsiteX0" fmla="*/ 957008 w 957008"/>
            <a:gd name="connsiteY0" fmla="*/ 382766 h 382766"/>
            <a:gd name="connsiteX1" fmla="*/ 25939 w 957008"/>
            <a:gd name="connsiteY1" fmla="*/ 247650 h 382766"/>
            <a:gd name="connsiteX2" fmla="*/ 92614 w 957008"/>
            <a:gd name="connsiteY2" fmla="*/ 0 h 382766"/>
            <a:gd name="connsiteX0" fmla="*/ 957008 w 957008"/>
            <a:gd name="connsiteY0" fmla="*/ 382766 h 414471"/>
            <a:gd name="connsiteX1" fmla="*/ 25939 w 957008"/>
            <a:gd name="connsiteY1" fmla="*/ 247650 h 414471"/>
            <a:gd name="connsiteX2" fmla="*/ 92614 w 957008"/>
            <a:gd name="connsiteY2" fmla="*/ 0 h 414471"/>
            <a:gd name="connsiteX0" fmla="*/ 25939 w 92613"/>
            <a:gd name="connsiteY0" fmla="*/ 247650 h 247650"/>
            <a:gd name="connsiteX1" fmla="*/ 92614 w 92613"/>
            <a:gd name="connsiteY1" fmla="*/ 0 h 247650"/>
            <a:gd name="connsiteX0" fmla="*/ 518786 w 518785"/>
            <a:gd name="connsiteY0" fmla="*/ 405581 h 405581"/>
            <a:gd name="connsiteX1" fmla="*/ 5677 w 518785"/>
            <a:gd name="connsiteY1" fmla="*/ 0 h 405581"/>
            <a:gd name="connsiteX0" fmla="*/ 39167 w 59458"/>
            <a:gd name="connsiteY0" fmla="*/ 416862 h 416862"/>
            <a:gd name="connsiteX1" fmla="*/ 59460 w 59458"/>
            <a:gd name="connsiteY1" fmla="*/ 0 h 416862"/>
            <a:gd name="connsiteX0" fmla="*/ 223205 w 243499"/>
            <a:gd name="connsiteY0" fmla="*/ 416862 h 416862"/>
            <a:gd name="connsiteX1" fmla="*/ 243498 w 243499"/>
            <a:gd name="connsiteY1" fmla="*/ 0 h 41686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243499" h="416862">
              <a:moveTo>
                <a:pt x="223205" y="416862"/>
              </a:moveTo>
              <a:cubicBezTo>
                <a:pt x="-257738" y="246364"/>
                <a:pt x="178410" y="86519"/>
                <a:pt x="243498" y="0"/>
              </a:cubicBezTo>
            </a:path>
          </a:pathLst>
        </a:custGeom>
        <a:noFill/>
        <a:ln>
          <a:solidFill>
            <a:schemeClr val="accent2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N" sz="1100"/>
        </a:p>
      </xdr:txBody>
    </xdr:sp>
    <xdr:clientData/>
  </xdr:twoCellAnchor>
  <xdr:twoCellAnchor>
    <xdr:from>
      <xdr:col>9</xdr:col>
      <xdr:colOff>342903</xdr:colOff>
      <xdr:row>3</xdr:row>
      <xdr:rowOff>256056</xdr:rowOff>
    </xdr:from>
    <xdr:to>
      <xdr:col>9</xdr:col>
      <xdr:colOff>1071667</xdr:colOff>
      <xdr:row>4</xdr:row>
      <xdr:rowOff>33248</xdr:rowOff>
    </xdr:to>
    <xdr:sp macro="" textlink="">
      <xdr:nvSpPr>
        <xdr:cNvPr id="5" name="Freeform 4"/>
        <xdr:cNvSpPr/>
      </xdr:nvSpPr>
      <xdr:spPr>
        <a:xfrm rot="16200000" flipH="1">
          <a:off x="6052676" y="527983"/>
          <a:ext cx="129617" cy="728764"/>
        </a:xfrm>
        <a:custGeom>
          <a:avLst/>
          <a:gdLst>
            <a:gd name="connsiteX0" fmla="*/ 473614 w 473614"/>
            <a:gd name="connsiteY0" fmla="*/ 447675 h 447675"/>
            <a:gd name="connsiteX1" fmla="*/ 25939 w 473614"/>
            <a:gd name="connsiteY1" fmla="*/ 247650 h 447675"/>
            <a:gd name="connsiteX2" fmla="*/ 92614 w 473614"/>
            <a:gd name="connsiteY2" fmla="*/ 0 h 447675"/>
            <a:gd name="connsiteX0" fmla="*/ 957008 w 957008"/>
            <a:gd name="connsiteY0" fmla="*/ 382766 h 382766"/>
            <a:gd name="connsiteX1" fmla="*/ 25939 w 957008"/>
            <a:gd name="connsiteY1" fmla="*/ 247650 h 382766"/>
            <a:gd name="connsiteX2" fmla="*/ 92614 w 957008"/>
            <a:gd name="connsiteY2" fmla="*/ 0 h 382766"/>
            <a:gd name="connsiteX0" fmla="*/ 957008 w 957008"/>
            <a:gd name="connsiteY0" fmla="*/ 382766 h 414471"/>
            <a:gd name="connsiteX1" fmla="*/ 25939 w 957008"/>
            <a:gd name="connsiteY1" fmla="*/ 247650 h 414471"/>
            <a:gd name="connsiteX2" fmla="*/ 92614 w 957008"/>
            <a:gd name="connsiteY2" fmla="*/ 0 h 414471"/>
            <a:gd name="connsiteX0" fmla="*/ 25939 w 92613"/>
            <a:gd name="connsiteY0" fmla="*/ 247650 h 247650"/>
            <a:gd name="connsiteX1" fmla="*/ 92614 w 92613"/>
            <a:gd name="connsiteY1" fmla="*/ 0 h 247650"/>
            <a:gd name="connsiteX0" fmla="*/ 1056359 w 1056358"/>
            <a:gd name="connsiteY0" fmla="*/ 366163 h 366163"/>
            <a:gd name="connsiteX1" fmla="*/ 2891 w 1056358"/>
            <a:gd name="connsiteY1" fmla="*/ 0 h 366163"/>
            <a:gd name="connsiteX0" fmla="*/ 420285 w 420284"/>
            <a:gd name="connsiteY0" fmla="*/ 328069 h 328069"/>
            <a:gd name="connsiteX1" fmla="*/ 6904 w 420284"/>
            <a:gd name="connsiteY1" fmla="*/ 0 h 328069"/>
            <a:gd name="connsiteX0" fmla="*/ 72782 w 72783"/>
            <a:gd name="connsiteY0" fmla="*/ 239186 h 239186"/>
            <a:gd name="connsiteX1" fmla="*/ 32776 w 72783"/>
            <a:gd name="connsiteY1" fmla="*/ 0 h 239186"/>
            <a:gd name="connsiteX0" fmla="*/ 238251 w 238251"/>
            <a:gd name="connsiteY0" fmla="*/ 319605 h 319605"/>
            <a:gd name="connsiteX1" fmla="*/ 11555 w 238251"/>
            <a:gd name="connsiteY1" fmla="*/ 0 h 319605"/>
            <a:gd name="connsiteX0" fmla="*/ 285635 w 285635"/>
            <a:gd name="connsiteY0" fmla="*/ 319605 h 319605"/>
            <a:gd name="connsiteX1" fmla="*/ 58939 w 285635"/>
            <a:gd name="connsiteY1" fmla="*/ 0 h 319605"/>
            <a:gd name="connsiteX0" fmla="*/ 362927 w 362926"/>
            <a:gd name="connsiteY0" fmla="*/ 323839 h 323839"/>
            <a:gd name="connsiteX1" fmla="*/ 29545 w 362926"/>
            <a:gd name="connsiteY1" fmla="*/ 0 h 32383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362926" h="323839">
              <a:moveTo>
                <a:pt x="362927" y="323839"/>
              </a:moveTo>
              <a:cubicBezTo>
                <a:pt x="-20613" y="232297"/>
                <a:pt x="-35543" y="86519"/>
                <a:pt x="29545" y="0"/>
              </a:cubicBezTo>
            </a:path>
          </a:pathLst>
        </a:custGeom>
        <a:noFill/>
        <a:ln>
          <a:solidFill>
            <a:schemeClr val="accent2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N" sz="1100"/>
        </a:p>
      </xdr:txBody>
    </xdr:sp>
    <xdr:clientData/>
  </xdr:twoCellAnchor>
  <xdr:oneCellAnchor>
    <xdr:from>
      <xdr:col>4</xdr:col>
      <xdr:colOff>0</xdr:colOff>
      <xdr:row>0</xdr:row>
      <xdr:rowOff>0</xdr:rowOff>
    </xdr:from>
    <xdr:ext cx="3580019" cy="399405"/>
    <xdr:sp macro="" textlink="">
      <xdr:nvSpPr>
        <xdr:cNvPr id="6" name="TextBox 5"/>
        <xdr:cNvSpPr txBox="1"/>
      </xdr:nvSpPr>
      <xdr:spPr>
        <a:xfrm>
          <a:off x="2200275" y="0"/>
          <a:ext cx="3580019" cy="3994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IN" sz="1800" b="0">
              <a:latin typeface="Segoe UI Light" panose="020B0502040204020203" pitchFamily="34" charset="0"/>
              <a:cs typeface="Segoe UI Light" panose="020B0502040204020203" pitchFamily="34" charset="0"/>
            </a:rPr>
            <a:t>ADVANCED</a:t>
          </a:r>
          <a:r>
            <a:rPr lang="en-IN" sz="1800" b="0" baseline="0">
              <a:latin typeface="Segoe UI Light" panose="020B0502040204020203" pitchFamily="34" charset="0"/>
              <a:cs typeface="Segoe UI Light" panose="020B0502040204020203" pitchFamily="34" charset="0"/>
            </a:rPr>
            <a:t> </a:t>
          </a:r>
          <a:r>
            <a:rPr lang="en-IN" sz="1800" b="0">
              <a:latin typeface="Segoe UI Light" panose="020B0502040204020203" pitchFamily="34" charset="0"/>
              <a:cs typeface="Segoe UI Light" panose="020B0502040204020203" pitchFamily="34" charset="0"/>
            </a:rPr>
            <a:t>LOOKUP FUNCTIONS </a:t>
          </a: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495300</xdr:colOff>
      <xdr:row>0</xdr:row>
      <xdr:rowOff>38100</xdr:rowOff>
    </xdr:from>
    <xdr:to>
      <xdr:col>2</xdr:col>
      <xdr:colOff>442669</xdr:colOff>
      <xdr:row>1</xdr:row>
      <xdr:rowOff>114300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100000">
                      <a14:foregroundMark x1="25953" y1="39416" x2="25953" y2="39416"/>
                      <a14:foregroundMark x1="48462" y1="36809" x2="48462" y2="36809"/>
                      <a14:foregroundMark x1="63592" y1="36184" x2="63592" y2="36184"/>
                      <a14:foregroundMark x1="78782" y1="33889" x2="78782" y2="33889"/>
                      <a14:foregroundMark x1="84563" y1="35558" x2="84563" y2="35558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1100" y="38100"/>
          <a:ext cx="452194" cy="266700"/>
        </a:xfrm>
        <a:prstGeom prst="rect">
          <a:avLst/>
        </a:prstGeom>
      </xdr:spPr>
    </xdr:pic>
    <xdr:clientData/>
  </xdr:twoCellAnchor>
  <xdr:oneCellAnchor>
    <xdr:from>
      <xdr:col>4</xdr:col>
      <xdr:colOff>0</xdr:colOff>
      <xdr:row>0</xdr:row>
      <xdr:rowOff>0</xdr:rowOff>
    </xdr:from>
    <xdr:ext cx="3580019" cy="399405"/>
    <xdr:sp macro="" textlink="">
      <xdr:nvSpPr>
        <xdr:cNvPr id="3" name="TextBox 2"/>
        <xdr:cNvSpPr txBox="1"/>
      </xdr:nvSpPr>
      <xdr:spPr>
        <a:xfrm>
          <a:off x="2200275" y="0"/>
          <a:ext cx="3580019" cy="3994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IN" sz="1800" b="0">
              <a:latin typeface="Segoe UI Light" panose="020B0502040204020203" pitchFamily="34" charset="0"/>
              <a:cs typeface="Segoe UI Light" panose="020B0502040204020203" pitchFamily="34" charset="0"/>
            </a:rPr>
            <a:t>ADVANCED</a:t>
          </a:r>
          <a:r>
            <a:rPr lang="en-IN" sz="1800" b="0" baseline="0">
              <a:latin typeface="Segoe UI Light" panose="020B0502040204020203" pitchFamily="34" charset="0"/>
              <a:cs typeface="Segoe UI Light" panose="020B0502040204020203" pitchFamily="34" charset="0"/>
            </a:rPr>
            <a:t> </a:t>
          </a:r>
          <a:r>
            <a:rPr lang="en-IN" sz="1800" b="0">
              <a:latin typeface="Segoe UI Light" panose="020B0502040204020203" pitchFamily="34" charset="0"/>
              <a:cs typeface="Segoe UI Light" panose="020B0502040204020203" pitchFamily="34" charset="0"/>
            </a:rPr>
            <a:t>LOOKUP FUNCTIONS </a:t>
          </a:r>
        </a:p>
      </xdr:txBody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495300</xdr:colOff>
      <xdr:row>0</xdr:row>
      <xdr:rowOff>38100</xdr:rowOff>
    </xdr:from>
    <xdr:to>
      <xdr:col>2</xdr:col>
      <xdr:colOff>442669</xdr:colOff>
      <xdr:row>1</xdr:row>
      <xdr:rowOff>114300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100000">
                      <a14:foregroundMark x1="25953" y1="39416" x2="25953" y2="39416"/>
                      <a14:foregroundMark x1="48462" y1="36809" x2="48462" y2="36809"/>
                      <a14:foregroundMark x1="63592" y1="36184" x2="63592" y2="36184"/>
                      <a14:foregroundMark x1="78782" y1="33889" x2="78782" y2="33889"/>
                      <a14:foregroundMark x1="84563" y1="35558" x2="84563" y2="35558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1100" y="38100"/>
          <a:ext cx="452194" cy="266700"/>
        </a:xfrm>
        <a:prstGeom prst="rect">
          <a:avLst/>
        </a:prstGeom>
      </xdr:spPr>
    </xdr:pic>
    <xdr:clientData/>
  </xdr:twoCellAnchor>
  <xdr:oneCellAnchor>
    <xdr:from>
      <xdr:col>4</xdr:col>
      <xdr:colOff>0</xdr:colOff>
      <xdr:row>0</xdr:row>
      <xdr:rowOff>0</xdr:rowOff>
    </xdr:from>
    <xdr:ext cx="3580019" cy="399405"/>
    <xdr:sp macro="" textlink="">
      <xdr:nvSpPr>
        <xdr:cNvPr id="3" name="TextBox 2"/>
        <xdr:cNvSpPr txBox="1"/>
      </xdr:nvSpPr>
      <xdr:spPr>
        <a:xfrm>
          <a:off x="2200275" y="0"/>
          <a:ext cx="3580019" cy="3994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IN" sz="1800" b="0">
              <a:latin typeface="Segoe UI Light" panose="020B0502040204020203" pitchFamily="34" charset="0"/>
              <a:cs typeface="Segoe UI Light" panose="020B0502040204020203" pitchFamily="34" charset="0"/>
            </a:rPr>
            <a:t>ADVANCED</a:t>
          </a:r>
          <a:r>
            <a:rPr lang="en-IN" sz="1800" b="0" baseline="0">
              <a:latin typeface="Segoe UI Light" panose="020B0502040204020203" pitchFamily="34" charset="0"/>
              <a:cs typeface="Segoe UI Light" panose="020B0502040204020203" pitchFamily="34" charset="0"/>
            </a:rPr>
            <a:t> </a:t>
          </a:r>
          <a:r>
            <a:rPr lang="en-IN" sz="1800" b="0">
              <a:latin typeface="Segoe UI Light" panose="020B0502040204020203" pitchFamily="34" charset="0"/>
              <a:cs typeface="Segoe UI Light" panose="020B0502040204020203" pitchFamily="34" charset="0"/>
            </a:rPr>
            <a:t>LOOKUP FUNCTIONS 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xcel%20Tables%20and%20Pivot%20Ta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s"/>
      <sheetName val="Tables Case"/>
      <sheetName val="Dynamic Ranges in Tables"/>
      <sheetName val="Pivot Table Data"/>
      <sheetName val="Pivot1 - Grouping"/>
      <sheetName val="Pivot2 - Grouping Problem"/>
      <sheetName val="Pivot3 - Grouping Problem2"/>
      <sheetName val="Slicers and Timelines"/>
      <sheetName val="Calculations"/>
      <sheetName val="Data for Data Model"/>
      <sheetName val="Data Model Resul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dly.co.in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hyperlink" Target="http://www.goodly.co.in/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hyperlink" Target="http://www.goodly.co.in/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hyperlink" Target="http://www.goodly.co.in/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hyperlink" Target="http://www.goodly.co.in/" TargetMode="Externa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4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://www.goodly.co.in/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5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://www.goodly.co.in/" TargetMode="Externa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6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://www.goodly.co.in/" TargetMode="Externa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7.x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http://www.goodly.co.in/" TargetMode="Externa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8.xml"/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http://www.goodly.co.in/" TargetMode="Externa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9.xml"/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http://www.goodly.co.in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goodly.co.in/" TargetMode="Externa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0.xml"/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http://www.goodly.co.in/" TargetMode="Externa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1.xml"/><Relationship Id="rId2" Type="http://schemas.openxmlformats.org/officeDocument/2006/relationships/printerSettings" Target="../printerSettings/printerSettings17.bin"/><Relationship Id="rId1" Type="http://schemas.openxmlformats.org/officeDocument/2006/relationships/hyperlink" Target="http://www.goodly.co.in/" TargetMode="Externa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2.xml"/><Relationship Id="rId2" Type="http://schemas.openxmlformats.org/officeDocument/2006/relationships/printerSettings" Target="../printerSettings/printerSettings18.bin"/><Relationship Id="rId1" Type="http://schemas.openxmlformats.org/officeDocument/2006/relationships/hyperlink" Target="http://www.goodly.co.in/" TargetMode="External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3.xml"/><Relationship Id="rId2" Type="http://schemas.openxmlformats.org/officeDocument/2006/relationships/printerSettings" Target="../printerSettings/printerSettings19.bin"/><Relationship Id="rId1" Type="http://schemas.openxmlformats.org/officeDocument/2006/relationships/hyperlink" Target="http://www.goodly.co.in/" TargetMode="External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4.xml"/><Relationship Id="rId2" Type="http://schemas.openxmlformats.org/officeDocument/2006/relationships/printerSettings" Target="../printerSettings/printerSettings20.bin"/><Relationship Id="rId1" Type="http://schemas.openxmlformats.org/officeDocument/2006/relationships/hyperlink" Target="http://www.goodly.co.in/" TargetMode="External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5.xml"/><Relationship Id="rId2" Type="http://schemas.openxmlformats.org/officeDocument/2006/relationships/printerSettings" Target="../printerSettings/printerSettings21.bin"/><Relationship Id="rId1" Type="http://schemas.openxmlformats.org/officeDocument/2006/relationships/hyperlink" Target="http://www.goodly.co.in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goodly.co.in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goodly.co.in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goodly.co.in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goodly.co.in/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goodly.co.in/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www.goodly.co.in/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www.goodly.co.in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"/>
  <sheetViews>
    <sheetView showGridLines="0" tabSelected="1" workbookViewId="0"/>
  </sheetViews>
  <sheetFormatPr defaultColWidth="0" defaultRowHeight="15" x14ac:dyDescent="0.25"/>
  <cols>
    <col min="1" max="1" width="9" customWidth="1"/>
    <col min="2" max="2" width="9.625" customWidth="1"/>
    <col min="3" max="9" width="9" customWidth="1"/>
    <col min="10" max="10" width="10.625" customWidth="1"/>
    <col min="11" max="11" width="9.625" customWidth="1"/>
    <col min="12" max="12" width="13" customWidth="1"/>
    <col min="13" max="13" width="10.625" customWidth="1"/>
    <col min="14" max="18" width="9" customWidth="1"/>
    <col min="19" max="16384" width="9" hidden="1"/>
  </cols>
  <sheetData>
    <row r="1" spans="1:13" s="7" customFormat="1" x14ac:dyDescent="0.25">
      <c r="A1" s="7" t="s">
        <v>34</v>
      </c>
    </row>
    <row r="2" spans="1:13" s="7" customFormat="1" x14ac:dyDescent="0.25"/>
    <row r="4" spans="1:13" ht="30" customHeight="1" x14ac:dyDescent="0.25">
      <c r="B4" s="1" t="s">
        <v>33</v>
      </c>
    </row>
    <row r="5" spans="1:13" x14ac:dyDescent="0.25">
      <c r="J5" t="s">
        <v>32</v>
      </c>
    </row>
    <row r="6" spans="1:13" x14ac:dyDescent="0.25">
      <c r="C6" t="s">
        <v>31</v>
      </c>
      <c r="D6" t="s">
        <v>30</v>
      </c>
      <c r="E6" t="s">
        <v>29</v>
      </c>
      <c r="F6" t="s">
        <v>28</v>
      </c>
      <c r="G6" t="s">
        <v>27</v>
      </c>
      <c r="J6" t="s">
        <v>26</v>
      </c>
    </row>
    <row r="7" spans="1:13" x14ac:dyDescent="0.25">
      <c r="B7" t="s">
        <v>25</v>
      </c>
      <c r="C7">
        <v>105</v>
      </c>
      <c r="D7">
        <v>131</v>
      </c>
      <c r="E7">
        <v>186</v>
      </c>
      <c r="F7">
        <v>101</v>
      </c>
      <c r="G7">
        <v>115</v>
      </c>
    </row>
    <row r="8" spans="1:13" x14ac:dyDescent="0.25">
      <c r="B8" t="s">
        <v>24</v>
      </c>
      <c r="C8">
        <v>113</v>
      </c>
      <c r="D8">
        <v>112</v>
      </c>
      <c r="E8">
        <v>200</v>
      </c>
      <c r="F8">
        <v>176</v>
      </c>
      <c r="G8">
        <v>144</v>
      </c>
      <c r="J8" t="s">
        <v>23</v>
      </c>
      <c r="K8" t="s">
        <v>22</v>
      </c>
      <c r="L8" t="s">
        <v>21</v>
      </c>
      <c r="M8" t="s">
        <v>20</v>
      </c>
    </row>
    <row r="9" spans="1:13" x14ac:dyDescent="0.25">
      <c r="B9" t="s">
        <v>19</v>
      </c>
      <c r="C9">
        <v>159</v>
      </c>
      <c r="D9">
        <v>156</v>
      </c>
      <c r="E9">
        <v>182</v>
      </c>
      <c r="F9">
        <v>136</v>
      </c>
      <c r="G9">
        <v>112</v>
      </c>
      <c r="J9" t="str">
        <f>"EMPID00"&amp;ROWS($J$9:J9)</f>
        <v>EMPID001</v>
      </c>
      <c r="K9">
        <v>3837000</v>
      </c>
      <c r="L9" t="s">
        <v>7</v>
      </c>
      <c r="M9" t="s">
        <v>2</v>
      </c>
    </row>
    <row r="10" spans="1:13" x14ac:dyDescent="0.25">
      <c r="B10" t="s">
        <v>18</v>
      </c>
      <c r="C10">
        <v>197</v>
      </c>
      <c r="D10">
        <v>131</v>
      </c>
      <c r="E10">
        <v>104</v>
      </c>
      <c r="F10">
        <v>152</v>
      </c>
      <c r="G10">
        <v>181</v>
      </c>
      <c r="J10" t="str">
        <f>"EMPID00"&amp;ROWS($J$9:J10)</f>
        <v>EMPID002</v>
      </c>
      <c r="K10">
        <v>2011000</v>
      </c>
      <c r="L10" t="s">
        <v>4</v>
      </c>
      <c r="M10" t="s">
        <v>2</v>
      </c>
    </row>
    <row r="11" spans="1:13" x14ac:dyDescent="0.25">
      <c r="B11" t="s">
        <v>17</v>
      </c>
      <c r="C11">
        <v>146</v>
      </c>
      <c r="D11">
        <v>137</v>
      </c>
      <c r="E11">
        <v>178</v>
      </c>
      <c r="F11">
        <v>114</v>
      </c>
      <c r="G11">
        <v>151</v>
      </c>
      <c r="J11" t="str">
        <f>"EMPID00"&amp;ROWS($J$9:J11)</f>
        <v>EMPID003</v>
      </c>
      <c r="K11">
        <v>5626000</v>
      </c>
      <c r="L11" t="s">
        <v>3</v>
      </c>
      <c r="M11" t="s">
        <v>6</v>
      </c>
    </row>
    <row r="12" spans="1:13" x14ac:dyDescent="0.25">
      <c r="B12" t="s">
        <v>16</v>
      </c>
      <c r="C12">
        <v>167</v>
      </c>
      <c r="D12">
        <v>164</v>
      </c>
      <c r="E12">
        <v>102</v>
      </c>
      <c r="F12">
        <v>137</v>
      </c>
      <c r="G12">
        <v>190</v>
      </c>
      <c r="J12" t="str">
        <f>"EMPID00"&amp;ROWS($J$9:J12)</f>
        <v>EMPID004</v>
      </c>
      <c r="K12">
        <v>1194000</v>
      </c>
      <c r="L12" t="s">
        <v>11</v>
      </c>
      <c r="M12" t="s">
        <v>0</v>
      </c>
    </row>
    <row r="13" spans="1:13" x14ac:dyDescent="0.25">
      <c r="B13" t="s">
        <v>15</v>
      </c>
      <c r="C13">
        <v>165</v>
      </c>
      <c r="D13">
        <v>174</v>
      </c>
      <c r="E13">
        <v>149</v>
      </c>
      <c r="F13">
        <v>153</v>
      </c>
      <c r="G13">
        <v>176</v>
      </c>
      <c r="J13" t="str">
        <f>"EMPID00"&amp;ROWS($J$9:J13)</f>
        <v>EMPID005</v>
      </c>
      <c r="K13">
        <v>3276000</v>
      </c>
      <c r="L13" t="s">
        <v>10</v>
      </c>
      <c r="M13" t="s">
        <v>5</v>
      </c>
    </row>
    <row r="14" spans="1:13" x14ac:dyDescent="0.25">
      <c r="B14" t="s">
        <v>14</v>
      </c>
      <c r="C14">
        <v>128</v>
      </c>
      <c r="D14">
        <v>149</v>
      </c>
      <c r="E14">
        <v>172</v>
      </c>
      <c r="F14">
        <v>191</v>
      </c>
      <c r="G14">
        <v>102</v>
      </c>
      <c r="J14" t="str">
        <f>"EMPID00"&amp;ROWS($J$9:J14)</f>
        <v>EMPID006</v>
      </c>
      <c r="K14">
        <v>1660000</v>
      </c>
      <c r="L14" t="s">
        <v>8</v>
      </c>
      <c r="M14" t="s">
        <v>6</v>
      </c>
    </row>
    <row r="15" spans="1:13" x14ac:dyDescent="0.25">
      <c r="B15" t="s">
        <v>13</v>
      </c>
      <c r="C15">
        <v>149</v>
      </c>
      <c r="D15">
        <v>146</v>
      </c>
      <c r="E15">
        <v>162</v>
      </c>
      <c r="F15">
        <v>176</v>
      </c>
      <c r="G15">
        <v>145</v>
      </c>
      <c r="J15" t="str">
        <f>"EMPID00"&amp;ROWS($J$9:J15)</f>
        <v>EMPID007</v>
      </c>
      <c r="K15">
        <v>1370000</v>
      </c>
      <c r="L15" t="s">
        <v>8</v>
      </c>
      <c r="M15" t="s">
        <v>2</v>
      </c>
    </row>
    <row r="16" spans="1:13" x14ac:dyDescent="0.25">
      <c r="J16" t="str">
        <f>"EMPID00"&amp;ROWS($J$9:J16)</f>
        <v>EMPID008</v>
      </c>
      <c r="K16">
        <v>2678000</v>
      </c>
      <c r="L16" t="s">
        <v>1</v>
      </c>
      <c r="M16" t="s">
        <v>0</v>
      </c>
    </row>
    <row r="17" spans="2:13" x14ac:dyDescent="0.25">
      <c r="C17" t="s">
        <v>12</v>
      </c>
      <c r="J17" t="str">
        <f>"EMPID00"&amp;ROWS($J$9:J17)</f>
        <v>EMPID009</v>
      </c>
      <c r="K17">
        <v>1631000</v>
      </c>
      <c r="L17" t="s">
        <v>4</v>
      </c>
      <c r="M17" t="s">
        <v>2</v>
      </c>
    </row>
    <row r="18" spans="2:13" x14ac:dyDescent="0.25">
      <c r="C18">
        <f>INDEX(B7:G15,4,3)</f>
        <v>131</v>
      </c>
      <c r="J18" t="str">
        <f>"EMPID00"&amp;ROWS($J$9:J18)</f>
        <v>EMPID0010</v>
      </c>
      <c r="K18">
        <v>4697000</v>
      </c>
      <c r="L18" t="s">
        <v>3</v>
      </c>
      <c r="M18" t="s">
        <v>0</v>
      </c>
    </row>
    <row r="19" spans="2:13" x14ac:dyDescent="0.25">
      <c r="B19" t="str">
        <f>INDEX(B7:G15,4,0)</f>
        <v>James</v>
      </c>
      <c r="C19">
        <f>SUM(INDEX(B7:G15,4,0))</f>
        <v>765</v>
      </c>
      <c r="J19" t="str">
        <f>"EMPID00"&amp;ROWS($J$9:J19)</f>
        <v>EMPID0011</v>
      </c>
      <c r="K19">
        <v>2261000</v>
      </c>
      <c r="L19" t="s">
        <v>1</v>
      </c>
      <c r="M19" t="s">
        <v>6</v>
      </c>
    </row>
    <row r="20" spans="2:13" x14ac:dyDescent="0.25">
      <c r="J20" t="str">
        <f>"EMPID00"&amp;ROWS($J$9:J20)</f>
        <v>EMPID0012</v>
      </c>
      <c r="K20">
        <v>3471000</v>
      </c>
      <c r="L20" t="s">
        <v>10</v>
      </c>
      <c r="M20" t="s">
        <v>2</v>
      </c>
    </row>
    <row r="21" spans="2:13" x14ac:dyDescent="0.25">
      <c r="J21" t="str">
        <f>"EMPID00"&amp;ROWS($J$9:J21)</f>
        <v>EMPID0013</v>
      </c>
      <c r="K21">
        <v>3807000</v>
      </c>
      <c r="L21" t="s">
        <v>7</v>
      </c>
      <c r="M21" t="s">
        <v>0</v>
      </c>
    </row>
    <row r="22" spans="2:13" x14ac:dyDescent="0.25">
      <c r="J22" t="str">
        <f>"EMPID00"&amp;ROWS($J$9:J22)</f>
        <v>EMPID0014</v>
      </c>
      <c r="K22">
        <v>2015000</v>
      </c>
      <c r="L22" t="s">
        <v>10</v>
      </c>
      <c r="M22" t="s">
        <v>2</v>
      </c>
    </row>
    <row r="23" spans="2:13" x14ac:dyDescent="0.25">
      <c r="J23" t="str">
        <f>"EMPID00"&amp;ROWS($J$9:J23)</f>
        <v>EMPID0015</v>
      </c>
      <c r="K23">
        <v>2065000</v>
      </c>
      <c r="L23" t="s">
        <v>4</v>
      </c>
      <c r="M23" t="s">
        <v>5</v>
      </c>
    </row>
    <row r="24" spans="2:13" x14ac:dyDescent="0.25">
      <c r="J24" t="str">
        <f>"EMPID00"&amp;ROWS($J$9:J24)</f>
        <v>EMPID0016</v>
      </c>
      <c r="K24">
        <v>2296000</v>
      </c>
      <c r="L24" t="s">
        <v>10</v>
      </c>
      <c r="M24" t="s">
        <v>6</v>
      </c>
    </row>
    <row r="25" spans="2:13" x14ac:dyDescent="0.25">
      <c r="J25" t="str">
        <f>"EMPID00"&amp;ROWS($J$9:J25)</f>
        <v>EMPID0017</v>
      </c>
      <c r="K25">
        <v>1122000</v>
      </c>
      <c r="L25" t="s">
        <v>11</v>
      </c>
      <c r="M25" t="s">
        <v>6</v>
      </c>
    </row>
    <row r="26" spans="2:13" x14ac:dyDescent="0.25">
      <c r="J26" t="str">
        <f>"EMPID00"&amp;ROWS($J$9:J26)</f>
        <v>EMPID0018</v>
      </c>
      <c r="K26">
        <v>1130000</v>
      </c>
      <c r="L26" t="s">
        <v>11</v>
      </c>
      <c r="M26" t="s">
        <v>6</v>
      </c>
    </row>
    <row r="27" spans="2:13" x14ac:dyDescent="0.25">
      <c r="J27" t="str">
        <f>"EMPID00"&amp;ROWS($J$9:J27)</f>
        <v>EMPID0019</v>
      </c>
      <c r="K27">
        <v>1504000</v>
      </c>
      <c r="L27" t="s">
        <v>8</v>
      </c>
      <c r="M27" t="s">
        <v>0</v>
      </c>
    </row>
    <row r="28" spans="2:13" x14ac:dyDescent="0.25">
      <c r="J28" t="str">
        <f>"EMPID00"&amp;ROWS($J$9:J28)</f>
        <v>EMPID0020</v>
      </c>
      <c r="K28">
        <v>5191000</v>
      </c>
      <c r="L28" t="s">
        <v>3</v>
      </c>
      <c r="M28" t="s">
        <v>5</v>
      </c>
    </row>
    <row r="29" spans="2:13" x14ac:dyDescent="0.25">
      <c r="J29" t="str">
        <f>"EMPID00"&amp;ROWS($J$9:J29)</f>
        <v>EMPID0021</v>
      </c>
      <c r="K29">
        <v>4051000</v>
      </c>
      <c r="L29" t="s">
        <v>9</v>
      </c>
      <c r="M29" t="s">
        <v>0</v>
      </c>
    </row>
    <row r="30" spans="2:13" x14ac:dyDescent="0.25">
      <c r="J30" t="str">
        <f>"EMPID00"&amp;ROWS($J$9:J30)</f>
        <v>EMPID0022</v>
      </c>
      <c r="K30">
        <v>4953000</v>
      </c>
      <c r="L30" t="s">
        <v>9</v>
      </c>
      <c r="M30" t="s">
        <v>5</v>
      </c>
    </row>
    <row r="31" spans="2:13" x14ac:dyDescent="0.25">
      <c r="J31" t="str">
        <f>"EMPID00"&amp;ROWS($J$9:J31)</f>
        <v>EMPID0023</v>
      </c>
      <c r="K31">
        <v>3125000</v>
      </c>
      <c r="L31" t="s">
        <v>9</v>
      </c>
      <c r="M31" t="s">
        <v>5</v>
      </c>
    </row>
    <row r="32" spans="2:13" x14ac:dyDescent="0.25">
      <c r="J32" t="str">
        <f>"EMPID00"&amp;ROWS($J$9:J32)</f>
        <v>EMPID0024</v>
      </c>
      <c r="K32">
        <v>3885000</v>
      </c>
      <c r="L32" t="s">
        <v>9</v>
      </c>
      <c r="M32" t="s">
        <v>2</v>
      </c>
    </row>
    <row r="33" spans="10:13" x14ac:dyDescent="0.25">
      <c r="J33" t="str">
        <f>"EMPID00"&amp;ROWS($J$9:J33)</f>
        <v>EMPID0025</v>
      </c>
      <c r="K33">
        <v>2772000</v>
      </c>
      <c r="L33" t="s">
        <v>1</v>
      </c>
      <c r="M33" t="s">
        <v>2</v>
      </c>
    </row>
    <row r="34" spans="10:13" x14ac:dyDescent="0.25">
      <c r="J34" t="str">
        <f>"EMPID00"&amp;ROWS($J$9:J34)</f>
        <v>EMPID0026</v>
      </c>
      <c r="K34">
        <v>4015000</v>
      </c>
      <c r="L34" t="s">
        <v>9</v>
      </c>
      <c r="M34" t="s">
        <v>6</v>
      </c>
    </row>
    <row r="35" spans="10:13" x14ac:dyDescent="0.25">
      <c r="J35" t="str">
        <f>"EMPID00"&amp;ROWS($J$9:J35)</f>
        <v>EMPID0027</v>
      </c>
      <c r="K35">
        <v>2748000</v>
      </c>
      <c r="L35" t="s">
        <v>7</v>
      </c>
      <c r="M35" t="s">
        <v>2</v>
      </c>
    </row>
    <row r="36" spans="10:13" x14ac:dyDescent="0.25">
      <c r="J36" t="str">
        <f>"EMPID00"&amp;ROWS($J$9:J36)</f>
        <v>EMPID0028</v>
      </c>
      <c r="K36">
        <v>3166000</v>
      </c>
      <c r="L36" t="s">
        <v>7</v>
      </c>
      <c r="M36" t="s">
        <v>5</v>
      </c>
    </row>
    <row r="37" spans="10:13" x14ac:dyDescent="0.25">
      <c r="J37" t="str">
        <f>"EMPID00"&amp;ROWS($J$9:J37)</f>
        <v>EMPID0029</v>
      </c>
      <c r="K37">
        <v>1701000</v>
      </c>
      <c r="L37" t="s">
        <v>8</v>
      </c>
      <c r="M37" t="s">
        <v>0</v>
      </c>
    </row>
    <row r="38" spans="10:13" x14ac:dyDescent="0.25">
      <c r="J38" t="str">
        <f>"EMPID00"&amp;ROWS($J$9:J38)</f>
        <v>EMPID0030</v>
      </c>
      <c r="K38">
        <v>1236000</v>
      </c>
      <c r="L38" t="s">
        <v>11</v>
      </c>
      <c r="M38" t="s">
        <v>5</v>
      </c>
    </row>
    <row r="39" spans="10:13" x14ac:dyDescent="0.25">
      <c r="J39" t="str">
        <f>"EMPID00"&amp;ROWS($J$9:J39)</f>
        <v>EMPID0031</v>
      </c>
      <c r="K39">
        <v>1540000</v>
      </c>
      <c r="L39" t="s">
        <v>8</v>
      </c>
      <c r="M39" t="s">
        <v>0</v>
      </c>
    </row>
    <row r="40" spans="10:13" x14ac:dyDescent="0.25">
      <c r="J40" t="str">
        <f>"EMPID00"&amp;ROWS($J$9:J40)</f>
        <v>EMPID0032</v>
      </c>
      <c r="K40">
        <v>1001000</v>
      </c>
      <c r="L40" t="s">
        <v>11</v>
      </c>
      <c r="M40" t="s">
        <v>0</v>
      </c>
    </row>
    <row r="41" spans="10:13" x14ac:dyDescent="0.25">
      <c r="J41" t="str">
        <f>"EMPID00"&amp;ROWS($J$9:J41)</f>
        <v>EMPID0033</v>
      </c>
      <c r="K41">
        <v>1955000</v>
      </c>
      <c r="L41" t="s">
        <v>1</v>
      </c>
      <c r="M41" t="s">
        <v>5</v>
      </c>
    </row>
    <row r="42" spans="10:13" x14ac:dyDescent="0.25">
      <c r="J42" t="str">
        <f>"EMPID00"&amp;ROWS($J$9:J42)</f>
        <v>EMPID0034</v>
      </c>
      <c r="K42">
        <v>2687000</v>
      </c>
      <c r="L42" t="s">
        <v>7</v>
      </c>
      <c r="M42" t="s">
        <v>0</v>
      </c>
    </row>
    <row r="43" spans="10:13" x14ac:dyDescent="0.25">
      <c r="J43" t="str">
        <f>"EMPID00"&amp;ROWS($J$9:J43)</f>
        <v>EMPID0035</v>
      </c>
      <c r="K43">
        <v>2704000</v>
      </c>
      <c r="L43" t="s">
        <v>10</v>
      </c>
      <c r="M43" t="s">
        <v>0</v>
      </c>
    </row>
    <row r="44" spans="10:13" x14ac:dyDescent="0.25">
      <c r="J44" t="str">
        <f>"EMPID00"&amp;ROWS($J$9:J44)</f>
        <v>EMPID0036</v>
      </c>
      <c r="K44">
        <v>1786000</v>
      </c>
      <c r="L44" t="s">
        <v>8</v>
      </c>
      <c r="M44" t="s">
        <v>2</v>
      </c>
    </row>
    <row r="45" spans="10:13" x14ac:dyDescent="0.25">
      <c r="J45" t="str">
        <f>"EMPID00"&amp;ROWS($J$9:J45)</f>
        <v>EMPID0037</v>
      </c>
      <c r="K45">
        <v>2383000</v>
      </c>
      <c r="L45" t="s">
        <v>10</v>
      </c>
      <c r="M45" t="s">
        <v>2</v>
      </c>
    </row>
    <row r="46" spans="10:13" x14ac:dyDescent="0.25">
      <c r="J46" t="str">
        <f>"EMPID00"&amp;ROWS($J$9:J46)</f>
        <v>EMPID0038</v>
      </c>
      <c r="K46">
        <v>4531000</v>
      </c>
      <c r="L46" t="s">
        <v>9</v>
      </c>
      <c r="M46" t="s">
        <v>5</v>
      </c>
    </row>
    <row r="47" spans="10:13" x14ac:dyDescent="0.25">
      <c r="J47" t="str">
        <f>"EMPID00"&amp;ROWS($J$9:J47)</f>
        <v>EMPID0039</v>
      </c>
      <c r="K47">
        <v>1280000</v>
      </c>
      <c r="L47" t="s">
        <v>8</v>
      </c>
      <c r="M47" t="s">
        <v>6</v>
      </c>
    </row>
    <row r="48" spans="10:13" x14ac:dyDescent="0.25">
      <c r="J48" t="str">
        <f>"EMPID00"&amp;ROWS($J$9:J48)</f>
        <v>EMPID0040</v>
      </c>
      <c r="K48">
        <v>4454000</v>
      </c>
      <c r="L48" t="s">
        <v>3</v>
      </c>
      <c r="M48" t="s">
        <v>0</v>
      </c>
    </row>
    <row r="49" spans="10:13" x14ac:dyDescent="0.25">
      <c r="J49" t="str">
        <f>"EMPID00"&amp;ROWS($J$9:J49)</f>
        <v>EMPID0041</v>
      </c>
      <c r="K49">
        <v>2260000</v>
      </c>
      <c r="L49" t="s">
        <v>1</v>
      </c>
      <c r="M49" t="s">
        <v>2</v>
      </c>
    </row>
    <row r="50" spans="10:13" x14ac:dyDescent="0.25">
      <c r="J50" t="str">
        <f>"EMPID00"&amp;ROWS($J$9:J50)</f>
        <v>EMPID0042</v>
      </c>
      <c r="K50">
        <v>3740000</v>
      </c>
      <c r="L50" t="s">
        <v>7</v>
      </c>
      <c r="M50" t="s">
        <v>6</v>
      </c>
    </row>
    <row r="51" spans="10:13" x14ac:dyDescent="0.25">
      <c r="J51" t="str">
        <f>"EMPID00"&amp;ROWS($J$9:J51)</f>
        <v>EMPID0043</v>
      </c>
      <c r="K51">
        <v>2429000</v>
      </c>
      <c r="L51" t="s">
        <v>1</v>
      </c>
      <c r="M51" t="s">
        <v>5</v>
      </c>
    </row>
    <row r="52" spans="10:13" x14ac:dyDescent="0.25">
      <c r="J52" t="str">
        <f>"EMPID00"&amp;ROWS($J$9:J52)</f>
        <v>EMPID0044</v>
      </c>
      <c r="K52">
        <v>1863000</v>
      </c>
      <c r="L52" t="s">
        <v>4</v>
      </c>
      <c r="M52" t="s">
        <v>2</v>
      </c>
    </row>
    <row r="53" spans="10:13" x14ac:dyDescent="0.25">
      <c r="J53" t="str">
        <f>"EMPID00"&amp;ROWS($J$9:J53)</f>
        <v>EMPID0045</v>
      </c>
      <c r="K53">
        <v>4241000</v>
      </c>
      <c r="L53" t="s">
        <v>3</v>
      </c>
      <c r="M53" t="s">
        <v>2</v>
      </c>
    </row>
    <row r="54" spans="10:13" x14ac:dyDescent="0.25">
      <c r="J54" t="str">
        <f>"EMPID00"&amp;ROWS($J$9:J54)</f>
        <v>EMPID0046</v>
      </c>
      <c r="K54">
        <v>1961000</v>
      </c>
      <c r="L54" t="s">
        <v>1</v>
      </c>
      <c r="M54" t="s">
        <v>0</v>
      </c>
    </row>
  </sheetData>
  <hyperlinks>
    <hyperlink ref="A1" r:id="rId1"/>
  </hyperlinks>
  <pageMargins left="0.7" right="0.7" top="0.75" bottom="0.75" header="0.3" footer="0.3"/>
  <pageSetup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"/>
  <sheetViews>
    <sheetView showGridLines="0" workbookViewId="0"/>
  </sheetViews>
  <sheetFormatPr defaultColWidth="0" defaultRowHeight="15" x14ac:dyDescent="0.25"/>
  <cols>
    <col min="1" max="1" width="9" customWidth="1"/>
    <col min="2" max="2" width="10.625" customWidth="1"/>
    <col min="3" max="7" width="6.625" customWidth="1"/>
    <col min="8" max="8" width="9.625" customWidth="1"/>
    <col min="9" max="9" width="12.625" customWidth="1"/>
    <col min="10" max="10" width="15.625" customWidth="1"/>
    <col min="11" max="11" width="12.625" customWidth="1"/>
    <col min="12" max="12" width="2.625" customWidth="1"/>
    <col min="13" max="13" width="12.625" customWidth="1"/>
    <col min="14" max="14" width="20.625" customWidth="1"/>
    <col min="15" max="15" width="12.625" customWidth="1"/>
    <col min="16" max="18" width="9" customWidth="1"/>
    <col min="19" max="16384" width="9" hidden="1"/>
  </cols>
  <sheetData>
    <row r="1" spans="1:6" s="7" customFormat="1" x14ac:dyDescent="0.25">
      <c r="A1" s="7" t="s">
        <v>34</v>
      </c>
    </row>
    <row r="2" spans="1:6" s="7" customFormat="1" x14ac:dyDescent="0.25"/>
    <row r="4" spans="1:6" ht="27.75" x14ac:dyDescent="0.25">
      <c r="B4" s="1" t="s">
        <v>116</v>
      </c>
    </row>
    <row r="6" spans="1:6" x14ac:dyDescent="0.25">
      <c r="C6" t="s">
        <v>24</v>
      </c>
      <c r="D6" t="s">
        <v>117</v>
      </c>
      <c r="E6" t="s">
        <v>118</v>
      </c>
      <c r="F6" t="s">
        <v>119</v>
      </c>
    </row>
    <row r="7" spans="1:6" x14ac:dyDescent="0.25">
      <c r="B7" s="11"/>
      <c r="C7">
        <v>399</v>
      </c>
      <c r="D7">
        <v>471</v>
      </c>
      <c r="E7">
        <v>373</v>
      </c>
      <c r="F7">
        <v>354</v>
      </c>
    </row>
    <row r="8" spans="1:6" x14ac:dyDescent="0.25">
      <c r="B8" s="11"/>
    </row>
    <row r="9" spans="1:6" x14ac:dyDescent="0.25">
      <c r="B9" s="11"/>
    </row>
    <row r="10" spans="1:6" x14ac:dyDescent="0.25">
      <c r="B10" s="11"/>
    </row>
    <row r="11" spans="1:6" x14ac:dyDescent="0.25">
      <c r="B11" s="11"/>
    </row>
  </sheetData>
  <hyperlinks>
    <hyperlink ref="A1" r:id="rId1"/>
  </hyperlinks>
  <pageMargins left="0.7" right="0.7" top="0.75" bottom="0.75" header="0.3" footer="0.3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"/>
  <sheetViews>
    <sheetView showGridLines="0" workbookViewId="0"/>
  </sheetViews>
  <sheetFormatPr defaultColWidth="0" defaultRowHeight="15" x14ac:dyDescent="0.25"/>
  <cols>
    <col min="1" max="1" width="9" customWidth="1"/>
    <col min="2" max="2" width="10.625" customWidth="1"/>
    <col min="3" max="7" width="6.625" customWidth="1"/>
    <col min="8" max="8" width="9.625" customWidth="1"/>
    <col min="9" max="9" width="12.625" customWidth="1"/>
    <col min="10" max="10" width="15.625" customWidth="1"/>
    <col min="11" max="11" width="12.625" customWidth="1"/>
    <col min="12" max="12" width="2.625" customWidth="1"/>
    <col min="13" max="13" width="12.625" customWidth="1"/>
    <col min="14" max="14" width="20.625" customWidth="1"/>
    <col min="15" max="15" width="12.625" customWidth="1"/>
    <col min="16" max="18" width="9" customWidth="1"/>
    <col min="19" max="16384" width="9" hidden="1"/>
  </cols>
  <sheetData>
    <row r="1" spans="1:6" s="7" customFormat="1" x14ac:dyDescent="0.25">
      <c r="A1" s="7" t="s">
        <v>34</v>
      </c>
    </row>
    <row r="2" spans="1:6" s="7" customFormat="1" x14ac:dyDescent="0.25"/>
    <row r="4" spans="1:6" ht="27.75" x14ac:dyDescent="0.25">
      <c r="B4" s="1" t="s">
        <v>120</v>
      </c>
    </row>
    <row r="6" spans="1:6" x14ac:dyDescent="0.25">
      <c r="C6" t="s">
        <v>24</v>
      </c>
      <c r="D6" t="s">
        <v>117</v>
      </c>
      <c r="E6" t="s">
        <v>118</v>
      </c>
      <c r="F6" t="s">
        <v>119</v>
      </c>
    </row>
    <row r="7" spans="1:6" x14ac:dyDescent="0.25">
      <c r="B7" s="11"/>
      <c r="C7">
        <v>301</v>
      </c>
      <c r="D7">
        <v>242</v>
      </c>
      <c r="E7">
        <v>218</v>
      </c>
      <c r="F7">
        <v>328</v>
      </c>
    </row>
    <row r="8" spans="1:6" x14ac:dyDescent="0.25">
      <c r="B8" s="11"/>
    </row>
    <row r="9" spans="1:6" x14ac:dyDescent="0.25">
      <c r="B9" s="11"/>
    </row>
    <row r="10" spans="1:6" x14ac:dyDescent="0.25">
      <c r="B10" s="11"/>
    </row>
    <row r="11" spans="1:6" x14ac:dyDescent="0.25">
      <c r="B11" s="11"/>
    </row>
  </sheetData>
  <hyperlinks>
    <hyperlink ref="A1" r:id="rId1"/>
  </hyperlinks>
  <pageMargins left="0.7" right="0.7" top="0.75" bottom="0.75" header="0.3" footer="0.3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"/>
  <sheetViews>
    <sheetView showGridLines="0" workbookViewId="0"/>
  </sheetViews>
  <sheetFormatPr defaultColWidth="0" defaultRowHeight="15" x14ac:dyDescent="0.25"/>
  <cols>
    <col min="1" max="1" width="9" customWidth="1"/>
    <col min="2" max="2" width="10.625" customWidth="1"/>
    <col min="3" max="7" width="6.625" customWidth="1"/>
    <col min="8" max="8" width="9.625" customWidth="1"/>
    <col min="9" max="9" width="12.625" customWidth="1"/>
    <col min="10" max="10" width="15.625" customWidth="1"/>
    <col min="11" max="11" width="12.625" customWidth="1"/>
    <col min="12" max="12" width="2.625" customWidth="1"/>
    <col min="13" max="13" width="12.625" customWidth="1"/>
    <col min="14" max="14" width="20.625" customWidth="1"/>
    <col min="15" max="15" width="12.625" customWidth="1"/>
    <col min="16" max="18" width="9" customWidth="1"/>
    <col min="19" max="16384" width="9" hidden="1"/>
  </cols>
  <sheetData>
    <row r="1" spans="1:6" s="7" customFormat="1" x14ac:dyDescent="0.25">
      <c r="A1" s="7" t="s">
        <v>34</v>
      </c>
    </row>
    <row r="2" spans="1:6" s="7" customFormat="1" x14ac:dyDescent="0.25"/>
    <row r="4" spans="1:6" ht="27.75" x14ac:dyDescent="0.25">
      <c r="B4" s="1" t="s">
        <v>121</v>
      </c>
    </row>
    <row r="6" spans="1:6" x14ac:dyDescent="0.25">
      <c r="C6" t="s">
        <v>24</v>
      </c>
      <c r="D6" t="s">
        <v>117</v>
      </c>
      <c r="E6" t="s">
        <v>118</v>
      </c>
      <c r="F6" t="s">
        <v>119</v>
      </c>
    </row>
    <row r="7" spans="1:6" x14ac:dyDescent="0.25">
      <c r="B7" s="11"/>
      <c r="C7">
        <v>412</v>
      </c>
      <c r="D7">
        <v>239</v>
      </c>
      <c r="E7">
        <v>392</v>
      </c>
      <c r="F7">
        <v>487</v>
      </c>
    </row>
    <row r="8" spans="1:6" x14ac:dyDescent="0.25">
      <c r="B8" s="11"/>
    </row>
    <row r="9" spans="1:6" x14ac:dyDescent="0.25">
      <c r="B9" s="11"/>
    </row>
    <row r="10" spans="1:6" x14ac:dyDescent="0.25">
      <c r="B10" s="11"/>
    </row>
    <row r="11" spans="1:6" x14ac:dyDescent="0.25">
      <c r="B11" s="11"/>
    </row>
  </sheetData>
  <hyperlinks>
    <hyperlink ref="A1" r:id="rId1"/>
  </hyperlinks>
  <pageMargins left="0.7" right="0.7" top="0.75" bottom="0.75" header="0.3" footer="0.3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"/>
  <sheetViews>
    <sheetView showGridLines="0" workbookViewId="0"/>
  </sheetViews>
  <sheetFormatPr defaultColWidth="0" defaultRowHeight="15" x14ac:dyDescent="0.25"/>
  <cols>
    <col min="1" max="1" width="9" customWidth="1"/>
    <col min="2" max="2" width="10.625" customWidth="1"/>
    <col min="3" max="7" width="6.625" customWidth="1"/>
    <col min="8" max="8" width="9.625" customWidth="1"/>
    <col min="9" max="9" width="12.625" customWidth="1"/>
    <col min="10" max="10" width="15.625" customWidth="1"/>
    <col min="11" max="11" width="12.625" customWidth="1"/>
    <col min="12" max="12" width="2.625" customWidth="1"/>
    <col min="13" max="13" width="12.625" customWidth="1"/>
    <col min="14" max="14" width="20.625" customWidth="1"/>
    <col min="15" max="15" width="12.625" customWidth="1"/>
    <col min="16" max="18" width="9" customWidth="1"/>
    <col min="19" max="16384" width="9" hidden="1"/>
  </cols>
  <sheetData>
    <row r="1" spans="1:6" s="7" customFormat="1" x14ac:dyDescent="0.25">
      <c r="A1" s="7" t="s">
        <v>34</v>
      </c>
    </row>
    <row r="2" spans="1:6" s="7" customFormat="1" x14ac:dyDescent="0.25"/>
    <row r="4" spans="1:6" ht="27.75" x14ac:dyDescent="0.25">
      <c r="B4" s="1" t="s">
        <v>122</v>
      </c>
    </row>
    <row r="5" spans="1:6" x14ac:dyDescent="0.25">
      <c r="B5" s="3" t="s">
        <v>23</v>
      </c>
      <c r="C5" s="3" t="s">
        <v>22</v>
      </c>
    </row>
    <row r="6" spans="1:6" x14ac:dyDescent="0.25">
      <c r="B6" s="4" t="s">
        <v>123</v>
      </c>
      <c r="C6" s="5">
        <v>67700</v>
      </c>
      <c r="E6">
        <f>SUMIF(B6:B17,"*11*",C6:C17)</f>
        <v>453800</v>
      </c>
      <c r="F6" s="3" t="s">
        <v>124</v>
      </c>
    </row>
    <row r="7" spans="1:6" x14ac:dyDescent="0.25">
      <c r="B7" s="4" t="s">
        <v>125</v>
      </c>
      <c r="C7" s="5">
        <v>84600</v>
      </c>
    </row>
    <row r="8" spans="1:6" x14ac:dyDescent="0.25">
      <c r="B8" s="4" t="s">
        <v>126</v>
      </c>
      <c r="C8" s="5">
        <v>68600</v>
      </c>
    </row>
    <row r="9" spans="1:6" x14ac:dyDescent="0.25">
      <c r="B9" s="4" t="s">
        <v>127</v>
      </c>
      <c r="C9" s="5">
        <v>49000</v>
      </c>
    </row>
    <row r="10" spans="1:6" x14ac:dyDescent="0.25">
      <c r="B10" s="4" t="s">
        <v>128</v>
      </c>
      <c r="C10" s="5">
        <v>78000</v>
      </c>
    </row>
    <row r="11" spans="1:6" x14ac:dyDescent="0.25">
      <c r="B11" s="4" t="s">
        <v>129</v>
      </c>
      <c r="C11" s="5">
        <v>62900</v>
      </c>
    </row>
    <row r="12" spans="1:6" x14ac:dyDescent="0.25">
      <c r="B12" s="4" t="s">
        <v>130</v>
      </c>
      <c r="C12" s="5">
        <v>73100</v>
      </c>
    </row>
    <row r="13" spans="1:6" x14ac:dyDescent="0.25">
      <c r="B13" s="4" t="s">
        <v>131</v>
      </c>
      <c r="C13" s="5">
        <v>75600</v>
      </c>
    </row>
    <row r="14" spans="1:6" x14ac:dyDescent="0.25">
      <c r="B14" s="4" t="s">
        <v>132</v>
      </c>
      <c r="C14" s="5">
        <v>50200</v>
      </c>
    </row>
    <row r="15" spans="1:6" x14ac:dyDescent="0.25">
      <c r="B15" s="4" t="s">
        <v>133</v>
      </c>
      <c r="C15" s="5">
        <v>49400</v>
      </c>
    </row>
    <row r="16" spans="1:6" x14ac:dyDescent="0.25">
      <c r="B16" s="4" t="s">
        <v>134</v>
      </c>
      <c r="C16" s="5">
        <v>48900</v>
      </c>
    </row>
    <row r="17" spans="2:3" x14ac:dyDescent="0.25">
      <c r="B17" s="4" t="s">
        <v>135</v>
      </c>
      <c r="C17" s="5">
        <v>42300</v>
      </c>
    </row>
  </sheetData>
  <hyperlinks>
    <hyperlink ref="A1" r:id="rId1"/>
  </hyperlinks>
  <pageMargins left="0.7" right="0.7" top="0.75" bottom="0.75" header="0.3" footer="0.3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12"/>
  <sheetViews>
    <sheetView showGridLines="0" workbookViewId="0"/>
  </sheetViews>
  <sheetFormatPr defaultColWidth="0" defaultRowHeight="15" x14ac:dyDescent="0.25"/>
  <cols>
    <col min="1" max="1" width="9" customWidth="1"/>
    <col min="2" max="2" width="6.625" customWidth="1"/>
    <col min="3" max="3" width="12.625" customWidth="1"/>
    <col min="4" max="4" width="8.625" hidden="1" customWidth="1"/>
    <col min="5" max="6" width="8.625" customWidth="1"/>
    <col min="7" max="7" width="6.625" customWidth="1"/>
    <col min="8" max="8" width="9.625" customWidth="1"/>
    <col min="9" max="9" width="12.625" customWidth="1"/>
    <col min="10" max="10" width="15.625" customWidth="1"/>
    <col min="11" max="11" width="12.625" customWidth="1"/>
    <col min="12" max="12" width="2.625" customWidth="1"/>
    <col min="13" max="13" width="12.625" customWidth="1"/>
    <col min="14" max="14" width="20.625" customWidth="1"/>
    <col min="15" max="15" width="12.625" customWidth="1"/>
    <col min="16" max="18" width="9" customWidth="1"/>
    <col min="19" max="16384" width="9" hidden="1"/>
  </cols>
  <sheetData>
    <row r="1" spans="1:5" s="7" customFormat="1" x14ac:dyDescent="0.25">
      <c r="A1" s="7" t="s">
        <v>34</v>
      </c>
    </row>
    <row r="2" spans="1:5" s="7" customFormat="1" x14ac:dyDescent="0.25"/>
    <row r="4" spans="1:5" ht="27.75" x14ac:dyDescent="0.25">
      <c r="B4" s="1" t="s">
        <v>136</v>
      </c>
    </row>
    <row r="6" spans="1:5" x14ac:dyDescent="0.25">
      <c r="D6" t="s">
        <v>137</v>
      </c>
      <c r="E6" t="s">
        <v>138</v>
      </c>
    </row>
    <row r="7" spans="1:5" x14ac:dyDescent="0.25">
      <c r="C7">
        <v>35596</v>
      </c>
      <c r="D7">
        <f>DAY(C7)</f>
        <v>15</v>
      </c>
      <c r="E7">
        <f>YEAR(C7)</f>
        <v>1997</v>
      </c>
    </row>
    <row r="8" spans="1:5" x14ac:dyDescent="0.25">
      <c r="C8">
        <v>35612</v>
      </c>
      <c r="D8">
        <f t="shared" ref="D8:D12" si="0">DAY(C8)</f>
        <v>1</v>
      </c>
      <c r="E8">
        <f t="shared" ref="E8:E12" si="1">YEAR(C8)</f>
        <v>1997</v>
      </c>
    </row>
    <row r="9" spans="1:5" x14ac:dyDescent="0.25">
      <c r="C9">
        <v>35648</v>
      </c>
      <c r="D9">
        <f t="shared" si="0"/>
        <v>6</v>
      </c>
      <c r="E9">
        <f t="shared" si="1"/>
        <v>1997</v>
      </c>
    </row>
    <row r="10" spans="1:5" x14ac:dyDescent="0.25">
      <c r="C10">
        <v>35658</v>
      </c>
      <c r="D10">
        <f t="shared" si="0"/>
        <v>16</v>
      </c>
      <c r="E10">
        <f t="shared" si="1"/>
        <v>1997</v>
      </c>
    </row>
    <row r="11" spans="1:5" x14ac:dyDescent="0.25">
      <c r="C11">
        <v>35689</v>
      </c>
      <c r="D11">
        <f t="shared" si="0"/>
        <v>16</v>
      </c>
      <c r="E11">
        <f t="shared" si="1"/>
        <v>1997</v>
      </c>
    </row>
    <row r="12" spans="1:5" x14ac:dyDescent="0.25">
      <c r="C12">
        <v>35720</v>
      </c>
      <c r="D12">
        <f t="shared" si="0"/>
        <v>17</v>
      </c>
      <c r="E12">
        <f t="shared" si="1"/>
        <v>1997</v>
      </c>
    </row>
  </sheetData>
  <hyperlinks>
    <hyperlink ref="A1" r:id="rId1"/>
  </hyperlinks>
  <pageMargins left="0.7" right="0.7" top="0.75" bottom="0.75" header="0.3" footer="0.3"/>
  <pageSetup orientation="portrait" r:id="rId2"/>
  <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18"/>
  <sheetViews>
    <sheetView showGridLines="0" workbookViewId="0"/>
  </sheetViews>
  <sheetFormatPr defaultColWidth="0" defaultRowHeight="15" x14ac:dyDescent="0.25"/>
  <cols>
    <col min="1" max="1" width="9" customWidth="1"/>
    <col min="2" max="2" width="6.625" customWidth="1"/>
    <col min="3" max="3" width="12.625" customWidth="1"/>
    <col min="4" max="4" width="17.75" customWidth="1"/>
    <col min="5" max="6" width="8.625" customWidth="1"/>
    <col min="7" max="7" width="10.625" customWidth="1"/>
    <col min="8" max="8" width="9.625" customWidth="1"/>
    <col min="9" max="9" width="12.625" customWidth="1"/>
    <col min="10" max="10" width="15.625" customWidth="1"/>
    <col min="11" max="11" width="12.625" customWidth="1"/>
    <col min="12" max="12" width="2.625" customWidth="1"/>
    <col min="13" max="13" width="12.625" customWidth="1"/>
    <col min="14" max="14" width="20.625" customWidth="1"/>
    <col min="15" max="15" width="12.625" customWidth="1"/>
    <col min="16" max="18" width="9" customWidth="1"/>
    <col min="19" max="16384" width="9" hidden="1"/>
  </cols>
  <sheetData>
    <row r="1" spans="1:10" s="7" customFormat="1" x14ac:dyDescent="0.25">
      <c r="A1" s="7" t="s">
        <v>34</v>
      </c>
    </row>
    <row r="2" spans="1:10" s="7" customFormat="1" x14ac:dyDescent="0.25"/>
    <row r="4" spans="1:10" ht="27.75" x14ac:dyDescent="0.25">
      <c r="B4" s="1" t="s">
        <v>139</v>
      </c>
    </row>
    <row r="6" spans="1:10" x14ac:dyDescent="0.25">
      <c r="D6" s="3" t="s">
        <v>137</v>
      </c>
      <c r="E6" s="3" t="s">
        <v>140</v>
      </c>
      <c r="F6" s="3" t="s">
        <v>138</v>
      </c>
      <c r="G6" s="3" t="s">
        <v>141</v>
      </c>
    </row>
    <row r="7" spans="1:10" x14ac:dyDescent="0.25">
      <c r="C7">
        <v>35596</v>
      </c>
      <c r="D7">
        <f>DAY(C7)</f>
        <v>15</v>
      </c>
      <c r="E7">
        <f>MONTH(C7)</f>
        <v>6</v>
      </c>
      <c r="F7">
        <f t="shared" ref="F7:F12" si="0">YEAR(C7)</f>
        <v>1997</v>
      </c>
      <c r="G7">
        <f>DATE(F7,E7,D7)</f>
        <v>35596</v>
      </c>
      <c r="J7">
        <f>DATE(2014,ROWS($J$7:J7),1)</f>
        <v>41640</v>
      </c>
    </row>
    <row r="8" spans="1:10" x14ac:dyDescent="0.25">
      <c r="C8">
        <v>35612</v>
      </c>
      <c r="D8">
        <f t="shared" ref="D8:D12" si="1">DAY(C8)</f>
        <v>1</v>
      </c>
      <c r="E8">
        <f t="shared" ref="E8:E12" si="2">MONTH(C8)</f>
        <v>7</v>
      </c>
      <c r="F8">
        <f t="shared" si="0"/>
        <v>1997</v>
      </c>
      <c r="G8">
        <f t="shared" ref="G8:G11" si="3">DATE(F8,E8,D8)</f>
        <v>35612</v>
      </c>
      <c r="J8">
        <f>DATE(2014,ROWS($J$7:J8),1)</f>
        <v>41671</v>
      </c>
    </row>
    <row r="9" spans="1:10" x14ac:dyDescent="0.25">
      <c r="C9">
        <v>35648</v>
      </c>
      <c r="D9">
        <f t="shared" si="1"/>
        <v>6</v>
      </c>
      <c r="E9">
        <f t="shared" si="2"/>
        <v>8</v>
      </c>
      <c r="F9">
        <f t="shared" si="0"/>
        <v>1997</v>
      </c>
      <c r="G9">
        <f t="shared" si="3"/>
        <v>35648</v>
      </c>
      <c r="J9">
        <f>DATE(2014,ROWS($J$7:J9),1)</f>
        <v>41699</v>
      </c>
    </row>
    <row r="10" spans="1:10" x14ac:dyDescent="0.25">
      <c r="C10">
        <v>35658</v>
      </c>
      <c r="D10">
        <f t="shared" si="1"/>
        <v>16</v>
      </c>
      <c r="E10">
        <f t="shared" si="2"/>
        <v>8</v>
      </c>
      <c r="F10">
        <f t="shared" si="0"/>
        <v>1997</v>
      </c>
      <c r="G10">
        <f t="shared" si="3"/>
        <v>35658</v>
      </c>
      <c r="J10">
        <f>DATE(2014,ROWS($J$7:J10),1)</f>
        <v>41730</v>
      </c>
    </row>
    <row r="11" spans="1:10" x14ac:dyDescent="0.25">
      <c r="C11">
        <v>35689</v>
      </c>
      <c r="D11">
        <f t="shared" si="1"/>
        <v>16</v>
      </c>
      <c r="E11">
        <f t="shared" si="2"/>
        <v>9</v>
      </c>
      <c r="F11">
        <f t="shared" si="0"/>
        <v>1997</v>
      </c>
      <c r="G11">
        <f t="shared" si="3"/>
        <v>35689</v>
      </c>
      <c r="J11">
        <f>DATE(2014,ROWS($J$7:J11),1)</f>
        <v>41760</v>
      </c>
    </row>
    <row r="12" spans="1:10" x14ac:dyDescent="0.25">
      <c r="C12">
        <v>35720</v>
      </c>
      <c r="D12">
        <f t="shared" si="1"/>
        <v>17</v>
      </c>
      <c r="E12">
        <f t="shared" si="2"/>
        <v>10</v>
      </c>
      <c r="F12">
        <f t="shared" si="0"/>
        <v>1997</v>
      </c>
      <c r="G12">
        <f>DATE(F12,E12,D12)</f>
        <v>35720</v>
      </c>
      <c r="J12">
        <f>DATE(2014,ROWS($J$7:J12),1)</f>
        <v>41791</v>
      </c>
    </row>
    <row r="13" spans="1:10" x14ac:dyDescent="0.25">
      <c r="J13">
        <f>DATE(2014,ROWS($J$7:J13),1)</f>
        <v>41821</v>
      </c>
    </row>
    <row r="14" spans="1:10" x14ac:dyDescent="0.25">
      <c r="D14">
        <v>31529.4</v>
      </c>
      <c r="J14">
        <f>DATE(2014,ROWS($J$7:J14),1)</f>
        <v>41852</v>
      </c>
    </row>
    <row r="15" spans="1:10" x14ac:dyDescent="0.25">
      <c r="J15">
        <f>DATE(2014,ROWS($J$7:J15),1)</f>
        <v>41883</v>
      </c>
    </row>
    <row r="16" spans="1:10" x14ac:dyDescent="0.25">
      <c r="J16">
        <f>DATE(2014,ROWS($J$7:J16),1)</f>
        <v>41913</v>
      </c>
    </row>
    <row r="17" spans="10:10" x14ac:dyDescent="0.25">
      <c r="J17">
        <f>DATE(2014,ROWS($J$7:J17),1)</f>
        <v>41944</v>
      </c>
    </row>
    <row r="18" spans="10:10" x14ac:dyDescent="0.25">
      <c r="J18">
        <f>DATE(2014,ROWS($J$7:J18),1)</f>
        <v>41974</v>
      </c>
    </row>
  </sheetData>
  <hyperlinks>
    <hyperlink ref="A1" r:id="rId1"/>
  </hyperlinks>
  <pageMargins left="0.7" right="0.7" top="0.75" bottom="0.75" header="0.3" footer="0.3"/>
  <pageSetup orientation="portrait" r:id="rId2"/>
  <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11"/>
  <sheetViews>
    <sheetView showGridLines="0" workbookViewId="0"/>
  </sheetViews>
  <sheetFormatPr defaultColWidth="0" defaultRowHeight="15" x14ac:dyDescent="0.25"/>
  <cols>
    <col min="1" max="1" width="9" customWidth="1"/>
    <col min="2" max="2" width="10.625" customWidth="1"/>
    <col min="3" max="3" width="18.625" customWidth="1"/>
    <col min="4" max="6" width="8.625" customWidth="1"/>
    <col min="7" max="7" width="10.625" customWidth="1"/>
    <col min="8" max="8" width="9.625" customWidth="1"/>
    <col min="9" max="9" width="12.625" customWidth="1"/>
    <col min="10" max="10" width="15.625" customWidth="1"/>
    <col min="11" max="11" width="12.625" customWidth="1"/>
    <col min="12" max="12" width="2.625" customWidth="1"/>
    <col min="13" max="13" width="12.625" customWidth="1"/>
    <col min="14" max="14" width="20.625" customWidth="1"/>
    <col min="15" max="15" width="12.625" customWidth="1"/>
    <col min="16" max="18" width="9" customWidth="1"/>
    <col min="19" max="16384" width="9" hidden="1"/>
  </cols>
  <sheetData>
    <row r="1" spans="1:4" s="7" customFormat="1" x14ac:dyDescent="0.25">
      <c r="A1" s="7" t="s">
        <v>34</v>
      </c>
    </row>
    <row r="2" spans="1:4" s="7" customFormat="1" x14ac:dyDescent="0.25"/>
    <row r="4" spans="1:4" ht="27.75" x14ac:dyDescent="0.25">
      <c r="B4" s="1" t="s">
        <v>142</v>
      </c>
    </row>
    <row r="6" spans="1:4" x14ac:dyDescent="0.25">
      <c r="B6" t="s">
        <v>143</v>
      </c>
      <c r="C6" t="s">
        <v>144</v>
      </c>
      <c r="D6" t="s">
        <v>145</v>
      </c>
    </row>
    <row r="7" spans="1:4" x14ac:dyDescent="0.25">
      <c r="B7">
        <v>30191.859442517343</v>
      </c>
      <c r="C7">
        <v>30003.009406133373</v>
      </c>
      <c r="D7">
        <f>HOUR(C7)</f>
        <v>0</v>
      </c>
    </row>
    <row r="8" spans="1:4" x14ac:dyDescent="0.25">
      <c r="B8">
        <v>30027.370809879398</v>
      </c>
      <c r="C8">
        <v>30596.054373040224</v>
      </c>
      <c r="D8">
        <f t="shared" ref="D8:D11" si="0">HOUR(C8)</f>
        <v>1</v>
      </c>
    </row>
    <row r="9" spans="1:4" x14ac:dyDescent="0.25">
      <c r="B9">
        <v>30266.92171307376</v>
      </c>
      <c r="C9">
        <v>30656.101777548891</v>
      </c>
      <c r="D9">
        <f t="shared" si="0"/>
        <v>2</v>
      </c>
    </row>
    <row r="10" spans="1:4" x14ac:dyDescent="0.25">
      <c r="B10">
        <v>30244.904207221756</v>
      </c>
      <c r="C10">
        <v>30086.775518701099</v>
      </c>
      <c r="D10">
        <f t="shared" si="0"/>
        <v>18</v>
      </c>
    </row>
    <row r="11" spans="1:4" x14ac:dyDescent="0.25">
      <c r="B11">
        <v>30804.781919679874</v>
      </c>
      <c r="C11">
        <v>30932.483218298461</v>
      </c>
      <c r="D11">
        <f t="shared" si="0"/>
        <v>11</v>
      </c>
    </row>
  </sheetData>
  <hyperlinks>
    <hyperlink ref="A1" r:id="rId1"/>
  </hyperlinks>
  <pageMargins left="0.7" right="0.7" top="0.75" bottom="0.75" header="0.3" footer="0.3"/>
  <pageSetup orientation="portrait" r:id="rId2"/>
  <drawing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11"/>
  <sheetViews>
    <sheetView showGridLines="0" workbookViewId="0"/>
  </sheetViews>
  <sheetFormatPr defaultColWidth="0" defaultRowHeight="15" x14ac:dyDescent="0.25"/>
  <cols>
    <col min="1" max="1" width="9" customWidth="1"/>
    <col min="2" max="4" width="9.625" customWidth="1"/>
    <col min="5" max="5" width="11.25" customWidth="1"/>
    <col min="6" max="6" width="8.625" customWidth="1"/>
    <col min="7" max="7" width="10.625" customWidth="1"/>
    <col min="8" max="8" width="9.625" customWidth="1"/>
    <col min="9" max="9" width="12.625" customWidth="1"/>
    <col min="10" max="10" width="15.625" customWidth="1"/>
    <col min="11" max="11" width="12.625" customWidth="1"/>
    <col min="12" max="12" width="2.625" customWidth="1"/>
    <col min="13" max="13" width="12.625" customWidth="1"/>
    <col min="14" max="14" width="20.625" customWidth="1"/>
    <col min="15" max="15" width="12.625" customWidth="1"/>
    <col min="16" max="18" width="9" customWidth="1"/>
    <col min="19" max="16384" width="9" hidden="1"/>
  </cols>
  <sheetData>
    <row r="1" spans="1:5" s="7" customFormat="1" x14ac:dyDescent="0.25">
      <c r="A1" s="7" t="s">
        <v>34</v>
      </c>
    </row>
    <row r="2" spans="1:5" s="7" customFormat="1" x14ac:dyDescent="0.25"/>
    <row r="4" spans="1:5" ht="27.75" x14ac:dyDescent="0.25">
      <c r="B4" s="1" t="s">
        <v>142</v>
      </c>
    </row>
    <row r="6" spans="1:5" x14ac:dyDescent="0.25">
      <c r="B6" t="s">
        <v>145</v>
      </c>
      <c r="C6" t="s">
        <v>146</v>
      </c>
      <c r="D6" t="s">
        <v>147</v>
      </c>
      <c r="E6" t="s">
        <v>148</v>
      </c>
    </row>
    <row r="7" spans="1:5" x14ac:dyDescent="0.25">
      <c r="B7">
        <v>15</v>
      </c>
      <c r="C7">
        <v>24</v>
      </c>
      <c r="D7">
        <v>41</v>
      </c>
      <c r="E7">
        <f>TIME(B7,C7,D7)</f>
        <v>0.64214120370370364</v>
      </c>
    </row>
    <row r="8" spans="1:5" x14ac:dyDescent="0.25">
      <c r="B8">
        <v>12</v>
      </c>
      <c r="C8">
        <v>47</v>
      </c>
      <c r="D8">
        <v>25</v>
      </c>
      <c r="E8">
        <f t="shared" ref="E8:E11" si="0">TIME(B8,C8,D8)</f>
        <v>0.53292824074074074</v>
      </c>
    </row>
    <row r="9" spans="1:5" x14ac:dyDescent="0.25">
      <c r="B9">
        <v>1</v>
      </c>
      <c r="C9">
        <v>38</v>
      </c>
      <c r="D9">
        <v>24</v>
      </c>
      <c r="E9">
        <f t="shared" si="0"/>
        <v>6.8333333333333343E-2</v>
      </c>
    </row>
    <row r="10" spans="1:5" x14ac:dyDescent="0.25">
      <c r="B10">
        <v>16</v>
      </c>
      <c r="C10">
        <v>8</v>
      </c>
      <c r="D10">
        <v>9</v>
      </c>
      <c r="E10">
        <f t="shared" si="0"/>
        <v>0.67232638888888896</v>
      </c>
    </row>
    <row r="11" spans="1:5" x14ac:dyDescent="0.25">
      <c r="B11">
        <v>3</v>
      </c>
      <c r="C11">
        <v>52</v>
      </c>
      <c r="D11">
        <v>29</v>
      </c>
      <c r="E11">
        <f t="shared" si="0"/>
        <v>0.16144675925925925</v>
      </c>
    </row>
  </sheetData>
  <hyperlinks>
    <hyperlink ref="A1" r:id="rId1"/>
  </hyperlinks>
  <pageMargins left="0.7" right="0.7" top="0.75" bottom="0.75" header="0.3" footer="0.3"/>
  <pageSetup orientation="portrait" r:id="rId2"/>
  <drawing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12"/>
  <sheetViews>
    <sheetView showGridLines="0" workbookViewId="0"/>
  </sheetViews>
  <sheetFormatPr defaultColWidth="0" defaultRowHeight="15" x14ac:dyDescent="0.25"/>
  <cols>
    <col min="1" max="1" width="9" customWidth="1"/>
    <col min="2" max="4" width="9.625" customWidth="1"/>
    <col min="5" max="5" width="11.25" customWidth="1"/>
    <col min="6" max="6" width="8.625" customWidth="1"/>
    <col min="7" max="7" width="10.625" customWidth="1"/>
    <col min="8" max="8" width="9.625" customWidth="1"/>
    <col min="9" max="9" width="12.625" customWidth="1"/>
    <col min="10" max="10" width="15.625" customWidth="1"/>
    <col min="11" max="11" width="12.625" customWidth="1"/>
    <col min="12" max="12" width="2.625" customWidth="1"/>
    <col min="13" max="13" width="12.625" customWidth="1"/>
    <col min="14" max="14" width="20.625" customWidth="1"/>
    <col min="15" max="15" width="12.625" customWidth="1"/>
    <col min="16" max="18" width="9" customWidth="1"/>
    <col min="19" max="16384" width="9" hidden="1"/>
  </cols>
  <sheetData>
    <row r="1" spans="1:3" s="7" customFormat="1" x14ac:dyDescent="0.25">
      <c r="A1" s="7" t="s">
        <v>34</v>
      </c>
    </row>
    <row r="2" spans="1:3" s="7" customFormat="1" x14ac:dyDescent="0.25"/>
    <row r="4" spans="1:3" ht="27.75" x14ac:dyDescent="0.25">
      <c r="B4" s="1" t="s">
        <v>149</v>
      </c>
    </row>
    <row r="6" spans="1:3" x14ac:dyDescent="0.25">
      <c r="B6" t="s">
        <v>139</v>
      </c>
      <c r="C6" t="s">
        <v>150</v>
      </c>
    </row>
    <row r="7" spans="1:3" x14ac:dyDescent="0.25">
      <c r="B7">
        <v>32266</v>
      </c>
      <c r="C7">
        <f>WEEKNUM(B7,2)</f>
        <v>19</v>
      </c>
    </row>
    <row r="8" spans="1:3" x14ac:dyDescent="0.25">
      <c r="B8">
        <v>35321</v>
      </c>
    </row>
    <row r="9" spans="1:3" x14ac:dyDescent="0.25">
      <c r="B9">
        <v>31023</v>
      </c>
    </row>
    <row r="10" spans="1:3" x14ac:dyDescent="0.25">
      <c r="B10">
        <v>35172</v>
      </c>
    </row>
    <row r="11" spans="1:3" x14ac:dyDescent="0.25">
      <c r="B11">
        <v>32328</v>
      </c>
    </row>
    <row r="12" spans="1:3" x14ac:dyDescent="0.25">
      <c r="B12">
        <v>39236</v>
      </c>
    </row>
  </sheetData>
  <hyperlinks>
    <hyperlink ref="A1" r:id="rId1"/>
  </hyperlinks>
  <pageMargins left="0.7" right="0.7" top="0.75" bottom="0.75" header="0.3" footer="0.3"/>
  <pageSetup orientation="portrait" r:id="rId2"/>
  <drawing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15"/>
  <sheetViews>
    <sheetView showGridLines="0" workbookViewId="0"/>
  </sheetViews>
  <sheetFormatPr defaultColWidth="0" defaultRowHeight="15" x14ac:dyDescent="0.25"/>
  <cols>
    <col min="1" max="1" width="9" customWidth="1"/>
    <col min="2" max="4" width="9.625" customWidth="1"/>
    <col min="5" max="5" width="11.25" customWidth="1"/>
    <col min="6" max="6" width="8.625" customWidth="1"/>
    <col min="7" max="7" width="10.625" customWidth="1"/>
    <col min="8" max="8" width="9.625" customWidth="1"/>
    <col min="9" max="9" width="12.625" customWidth="1"/>
    <col min="10" max="10" width="15.625" customWidth="1"/>
    <col min="11" max="11" width="12.625" customWidth="1"/>
    <col min="12" max="12" width="2.625" customWidth="1"/>
    <col min="13" max="13" width="12.625" customWidth="1"/>
    <col min="14" max="14" width="20.625" customWidth="1"/>
    <col min="15" max="15" width="12.625" customWidth="1"/>
    <col min="16" max="18" width="9" customWidth="1"/>
    <col min="19" max="16384" width="9" hidden="1"/>
  </cols>
  <sheetData>
    <row r="1" spans="1:3" s="7" customFormat="1" x14ac:dyDescent="0.25">
      <c r="A1" s="7" t="s">
        <v>34</v>
      </c>
    </row>
    <row r="2" spans="1:3" s="7" customFormat="1" x14ac:dyDescent="0.25"/>
    <row r="4" spans="1:3" ht="27.75" x14ac:dyDescent="0.25">
      <c r="B4" s="1" t="s">
        <v>151</v>
      </c>
    </row>
    <row r="6" spans="1:3" x14ac:dyDescent="0.25">
      <c r="B6" s="3" t="s">
        <v>52</v>
      </c>
      <c r="C6" s="3" t="s">
        <v>188</v>
      </c>
    </row>
    <row r="7" spans="1:3" x14ac:dyDescent="0.25">
      <c r="B7" t="s">
        <v>187</v>
      </c>
      <c r="C7" s="13">
        <f t="shared" ref="C7" ca="1" si="0">IF(B7&lt;&gt;"",IF(C7="",NOW(),C7),"")</f>
        <v>41939.715293402776</v>
      </c>
    </row>
    <row r="8" spans="1:3" x14ac:dyDescent="0.25">
      <c r="B8" t="s">
        <v>189</v>
      </c>
      <c r="C8" s="13">
        <f ca="1">IF(B8&lt;&gt;"",IF(C8="",NOW()+2,C8),"")</f>
        <v>41941.716116782409</v>
      </c>
    </row>
    <row r="9" spans="1:3" x14ac:dyDescent="0.25">
      <c r="C9" s="13" t="str">
        <f ca="1">IF(B9&lt;&gt;"",IF(C9="",NOW()+2,C9),"")</f>
        <v/>
      </c>
    </row>
    <row r="10" spans="1:3" x14ac:dyDescent="0.25">
      <c r="C10" s="13" t="str">
        <f t="shared" ref="C10:C12" ca="1" si="1">IF(B10&lt;&gt;"",IF(C10="",NOW()+2,C10),"")</f>
        <v/>
      </c>
    </row>
    <row r="11" spans="1:3" x14ac:dyDescent="0.25">
      <c r="C11" s="13" t="str">
        <f t="shared" ca="1" si="1"/>
        <v/>
      </c>
    </row>
    <row r="12" spans="1:3" x14ac:dyDescent="0.25">
      <c r="C12" s="13" t="str">
        <f t="shared" ca="1" si="1"/>
        <v/>
      </c>
    </row>
    <row r="13" spans="1:3" x14ac:dyDescent="0.25">
      <c r="C13" s="13"/>
    </row>
    <row r="14" spans="1:3" x14ac:dyDescent="0.25">
      <c r="C14" s="13"/>
    </row>
    <row r="15" spans="1:3" x14ac:dyDescent="0.25">
      <c r="C15" s="13"/>
    </row>
  </sheetData>
  <hyperlinks>
    <hyperlink ref="A1" r:id="rId1"/>
  </hyperlinks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showGridLines="0" workbookViewId="0"/>
  </sheetViews>
  <sheetFormatPr defaultColWidth="0" defaultRowHeight="15" x14ac:dyDescent="0.25"/>
  <cols>
    <col min="1" max="1" width="9" customWidth="1"/>
    <col min="2" max="2" width="9.625" customWidth="1"/>
    <col min="3" max="3" width="12.625" customWidth="1"/>
    <col min="4" max="5" width="9" customWidth="1"/>
    <col min="6" max="6" width="9.625" customWidth="1"/>
    <col min="7" max="9" width="9" customWidth="1"/>
    <col min="10" max="10" width="10.625" customWidth="1"/>
    <col min="11" max="11" width="9.625" customWidth="1"/>
    <col min="12" max="12" width="13" customWidth="1"/>
    <col min="13" max="13" width="10.625" customWidth="1"/>
    <col min="14" max="18" width="9" customWidth="1"/>
    <col min="19" max="16384" width="9" hidden="1"/>
  </cols>
  <sheetData>
    <row r="1" spans="1:15" s="7" customFormat="1" x14ac:dyDescent="0.25">
      <c r="A1" s="7" t="s">
        <v>34</v>
      </c>
    </row>
    <row r="2" spans="1:15" s="7" customFormat="1" x14ac:dyDescent="0.25"/>
    <row r="4" spans="1:15" ht="30" customHeight="1" x14ac:dyDescent="0.25">
      <c r="B4" s="1" t="s">
        <v>35</v>
      </c>
    </row>
    <row r="5" spans="1:15" ht="18" x14ac:dyDescent="0.4">
      <c r="J5" s="8" t="s">
        <v>36</v>
      </c>
    </row>
    <row r="6" spans="1:15" x14ac:dyDescent="0.25">
      <c r="C6" s="3" t="s">
        <v>31</v>
      </c>
      <c r="D6" s="3" t="s">
        <v>30</v>
      </c>
      <c r="E6" s="3" t="s">
        <v>29</v>
      </c>
      <c r="F6" s="3" t="s">
        <v>28</v>
      </c>
      <c r="G6" s="3" t="s">
        <v>27</v>
      </c>
      <c r="K6" s="3" t="s">
        <v>31</v>
      </c>
      <c r="L6" s="3" t="s">
        <v>30</v>
      </c>
      <c r="M6" s="3" t="s">
        <v>29</v>
      </c>
      <c r="N6" s="3" t="s">
        <v>28</v>
      </c>
      <c r="O6" s="3" t="s">
        <v>27</v>
      </c>
    </row>
    <row r="7" spans="1:15" x14ac:dyDescent="0.25">
      <c r="B7" s="3" t="s">
        <v>25</v>
      </c>
      <c r="C7">
        <v>105</v>
      </c>
      <c r="D7">
        <v>131</v>
      </c>
      <c r="E7">
        <v>186</v>
      </c>
      <c r="F7">
        <v>101</v>
      </c>
      <c r="G7">
        <v>115</v>
      </c>
      <c r="J7" s="3" t="s">
        <v>25</v>
      </c>
      <c r="K7">
        <v>105</v>
      </c>
      <c r="L7">
        <v>131</v>
      </c>
      <c r="M7">
        <v>186</v>
      </c>
      <c r="N7">
        <v>101</v>
      </c>
      <c r="O7">
        <v>115</v>
      </c>
    </row>
    <row r="8" spans="1:15" x14ac:dyDescent="0.25">
      <c r="B8" s="3" t="s">
        <v>24</v>
      </c>
      <c r="C8">
        <v>113</v>
      </c>
      <c r="D8">
        <v>112</v>
      </c>
      <c r="E8">
        <v>200</v>
      </c>
      <c r="F8">
        <v>176</v>
      </c>
      <c r="G8">
        <v>144</v>
      </c>
      <c r="J8" s="3" t="s">
        <v>24</v>
      </c>
      <c r="K8">
        <v>113</v>
      </c>
      <c r="L8">
        <v>112</v>
      </c>
      <c r="M8">
        <v>200</v>
      </c>
      <c r="N8">
        <v>176</v>
      </c>
      <c r="O8">
        <v>144</v>
      </c>
    </row>
    <row r="9" spans="1:15" x14ac:dyDescent="0.25">
      <c r="B9" s="3" t="s">
        <v>19</v>
      </c>
      <c r="C9">
        <v>159</v>
      </c>
      <c r="D9">
        <v>156</v>
      </c>
      <c r="E9">
        <v>182</v>
      </c>
      <c r="F9">
        <v>136</v>
      </c>
      <c r="G9">
        <v>112</v>
      </c>
      <c r="J9" s="3" t="s">
        <v>19</v>
      </c>
      <c r="K9">
        <v>159</v>
      </c>
      <c r="L9">
        <v>156</v>
      </c>
      <c r="M9">
        <v>182</v>
      </c>
      <c r="N9">
        <v>136</v>
      </c>
      <c r="O9">
        <v>112</v>
      </c>
    </row>
    <row r="10" spans="1:15" x14ac:dyDescent="0.25">
      <c r="B10" s="3" t="s">
        <v>18</v>
      </c>
      <c r="C10">
        <v>197</v>
      </c>
      <c r="D10">
        <v>131</v>
      </c>
      <c r="E10">
        <v>104</v>
      </c>
      <c r="F10">
        <v>152</v>
      </c>
      <c r="G10">
        <v>181</v>
      </c>
      <c r="J10" s="3" t="s">
        <v>18</v>
      </c>
      <c r="K10">
        <v>197</v>
      </c>
      <c r="L10">
        <v>131</v>
      </c>
      <c r="M10">
        <v>104</v>
      </c>
      <c r="N10">
        <v>152</v>
      </c>
      <c r="O10">
        <v>181</v>
      </c>
    </row>
    <row r="11" spans="1:15" x14ac:dyDescent="0.25">
      <c r="B11" s="3" t="s">
        <v>17</v>
      </c>
      <c r="C11">
        <v>146</v>
      </c>
      <c r="D11">
        <v>137</v>
      </c>
      <c r="E11">
        <v>178</v>
      </c>
      <c r="F11">
        <v>114</v>
      </c>
      <c r="G11">
        <v>151</v>
      </c>
      <c r="J11" s="3" t="s">
        <v>17</v>
      </c>
      <c r="K11">
        <v>146</v>
      </c>
      <c r="L11">
        <v>137</v>
      </c>
      <c r="M11">
        <v>178</v>
      </c>
      <c r="N11">
        <v>114</v>
      </c>
      <c r="O11">
        <v>151</v>
      </c>
    </row>
    <row r="12" spans="1:15" x14ac:dyDescent="0.25">
      <c r="B12" s="3" t="s">
        <v>16</v>
      </c>
      <c r="C12">
        <v>167</v>
      </c>
      <c r="D12">
        <v>164</v>
      </c>
      <c r="E12">
        <v>102</v>
      </c>
      <c r="F12">
        <v>137</v>
      </c>
      <c r="G12">
        <v>190</v>
      </c>
      <c r="J12" s="3" t="s">
        <v>16</v>
      </c>
      <c r="K12">
        <v>167</v>
      </c>
      <c r="L12">
        <v>164</v>
      </c>
      <c r="M12">
        <v>102</v>
      </c>
      <c r="N12">
        <v>137</v>
      </c>
      <c r="O12">
        <v>190</v>
      </c>
    </row>
    <row r="13" spans="1:15" x14ac:dyDescent="0.25">
      <c r="B13" s="3" t="s">
        <v>15</v>
      </c>
      <c r="C13">
        <v>165</v>
      </c>
      <c r="D13">
        <v>174</v>
      </c>
      <c r="E13">
        <v>149</v>
      </c>
      <c r="F13">
        <v>153</v>
      </c>
      <c r="G13">
        <v>176</v>
      </c>
      <c r="J13" s="3" t="s">
        <v>15</v>
      </c>
      <c r="K13">
        <v>165</v>
      </c>
      <c r="L13">
        <v>174</v>
      </c>
      <c r="M13">
        <v>149</v>
      </c>
      <c r="N13">
        <v>153</v>
      </c>
      <c r="O13">
        <v>176</v>
      </c>
    </row>
    <row r="14" spans="1:15" x14ac:dyDescent="0.25">
      <c r="B14" s="3" t="s">
        <v>14</v>
      </c>
      <c r="C14">
        <v>128</v>
      </c>
      <c r="D14">
        <v>149</v>
      </c>
      <c r="E14">
        <v>172</v>
      </c>
      <c r="F14">
        <v>191</v>
      </c>
      <c r="G14">
        <v>102</v>
      </c>
      <c r="J14" s="3" t="s">
        <v>14</v>
      </c>
      <c r="K14">
        <v>128</v>
      </c>
      <c r="L14">
        <v>149</v>
      </c>
      <c r="M14">
        <v>172</v>
      </c>
      <c r="N14">
        <v>191</v>
      </c>
      <c r="O14">
        <v>102</v>
      </c>
    </row>
    <row r="15" spans="1:15" x14ac:dyDescent="0.25">
      <c r="B15" s="3" t="s">
        <v>13</v>
      </c>
      <c r="C15">
        <v>149</v>
      </c>
      <c r="D15">
        <v>146</v>
      </c>
      <c r="E15">
        <v>162</v>
      </c>
      <c r="F15">
        <v>176</v>
      </c>
      <c r="G15">
        <v>145</v>
      </c>
      <c r="J15" s="3" t="s">
        <v>13</v>
      </c>
      <c r="K15">
        <v>149</v>
      </c>
      <c r="L15">
        <v>146</v>
      </c>
      <c r="M15">
        <v>162</v>
      </c>
      <c r="N15">
        <v>176</v>
      </c>
      <c r="O15">
        <v>145</v>
      </c>
    </row>
    <row r="17" spans="2:11" x14ac:dyDescent="0.25">
      <c r="B17" t="s">
        <v>18</v>
      </c>
      <c r="C17">
        <f>INDEX(B7:G15,MATCH(B17,B7:B15,0),3)</f>
        <v>131</v>
      </c>
      <c r="J17" t="s">
        <v>18</v>
      </c>
      <c r="K17" s="6"/>
    </row>
    <row r="18" spans="2:11" x14ac:dyDescent="0.25">
      <c r="B18" t="s">
        <v>28</v>
      </c>
      <c r="J18" t="s">
        <v>28</v>
      </c>
    </row>
    <row r="21" spans="2:11" ht="18" x14ac:dyDescent="0.4">
      <c r="B21" s="8" t="s">
        <v>37</v>
      </c>
    </row>
    <row r="23" spans="2:11" x14ac:dyDescent="0.25">
      <c r="B23" s="3" t="s">
        <v>38</v>
      </c>
      <c r="C23" s="3" t="s">
        <v>21</v>
      </c>
      <c r="D23" s="3" t="s">
        <v>23</v>
      </c>
      <c r="F23" s="3" t="s">
        <v>23</v>
      </c>
      <c r="G23" s="3" t="s">
        <v>21</v>
      </c>
    </row>
    <row r="24" spans="2:11" x14ac:dyDescent="0.25">
      <c r="B24">
        <v>2261000</v>
      </c>
      <c r="C24" t="s">
        <v>1</v>
      </c>
      <c r="D24" t="s">
        <v>39</v>
      </c>
      <c r="F24" t="s">
        <v>39</v>
      </c>
      <c r="G24" t="str">
        <f>INDEX($C$24:$C$33,MATCH(F24,D$24:D$33,0),1)</f>
        <v>Sr Operator</v>
      </c>
    </row>
    <row r="25" spans="2:11" x14ac:dyDescent="0.25">
      <c r="B25">
        <v>3471000</v>
      </c>
      <c r="C25" t="s">
        <v>10</v>
      </c>
      <c r="D25" t="s">
        <v>40</v>
      </c>
      <c r="F25" t="s">
        <v>41</v>
      </c>
      <c r="G25" t="str">
        <f>INDEX($C$24:$C$33,MATCH(F25,D$24:D$33,0),1)</f>
        <v>Manager</v>
      </c>
    </row>
    <row r="26" spans="2:11" x14ac:dyDescent="0.25">
      <c r="B26">
        <v>3807000</v>
      </c>
      <c r="C26" t="s">
        <v>7</v>
      </c>
      <c r="D26" t="s">
        <v>42</v>
      </c>
    </row>
    <row r="27" spans="2:11" x14ac:dyDescent="0.25">
      <c r="B27">
        <v>2015000</v>
      </c>
      <c r="C27" t="s">
        <v>10</v>
      </c>
      <c r="D27" t="s">
        <v>41</v>
      </c>
    </row>
    <row r="28" spans="2:11" x14ac:dyDescent="0.25">
      <c r="B28">
        <v>2065000</v>
      </c>
      <c r="C28" t="s">
        <v>4</v>
      </c>
      <c r="D28" t="s">
        <v>43</v>
      </c>
    </row>
    <row r="29" spans="2:11" x14ac:dyDescent="0.25">
      <c r="B29">
        <v>2296000</v>
      </c>
      <c r="C29" t="s">
        <v>10</v>
      </c>
      <c r="D29" t="s">
        <v>44</v>
      </c>
    </row>
    <row r="30" spans="2:11" x14ac:dyDescent="0.25">
      <c r="B30">
        <v>1122000</v>
      </c>
      <c r="C30" t="s">
        <v>11</v>
      </c>
      <c r="D30" t="s">
        <v>45</v>
      </c>
    </row>
    <row r="31" spans="2:11" x14ac:dyDescent="0.25">
      <c r="B31">
        <v>1130000</v>
      </c>
      <c r="C31" t="s">
        <v>11</v>
      </c>
      <c r="D31" t="s">
        <v>46</v>
      </c>
    </row>
    <row r="32" spans="2:11" x14ac:dyDescent="0.25">
      <c r="B32">
        <v>1504000</v>
      </c>
      <c r="C32" t="s">
        <v>8</v>
      </c>
      <c r="D32" t="s">
        <v>47</v>
      </c>
    </row>
    <row r="33" spans="2:4" x14ac:dyDescent="0.25">
      <c r="B33">
        <v>5191000</v>
      </c>
      <c r="C33" t="s">
        <v>3</v>
      </c>
      <c r="D33" t="s">
        <v>48</v>
      </c>
    </row>
  </sheetData>
  <hyperlinks>
    <hyperlink ref="A1" r:id="rId1"/>
  </hyperlinks>
  <pageMargins left="0.7" right="0.7" top="0.75" bottom="0.75" header="0.3" footer="0.3"/>
  <pageSetup orientation="portrait" r:id="rId2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14"/>
  <sheetViews>
    <sheetView showGridLines="0" workbookViewId="0"/>
  </sheetViews>
  <sheetFormatPr defaultColWidth="0" defaultRowHeight="15" x14ac:dyDescent="0.25"/>
  <cols>
    <col min="1" max="1" width="9" customWidth="1"/>
    <col min="2" max="4" width="9.625" customWidth="1"/>
    <col min="5" max="5" width="11.25" customWidth="1"/>
    <col min="6" max="6" width="8.625" customWidth="1"/>
    <col min="7" max="7" width="10.625" customWidth="1"/>
    <col min="8" max="8" width="9.625" customWidth="1"/>
    <col min="9" max="9" width="12.625" customWidth="1"/>
    <col min="10" max="10" width="15.625" customWidth="1"/>
    <col min="11" max="11" width="12.625" customWidth="1"/>
    <col min="12" max="12" width="2.625" customWidth="1"/>
    <col min="13" max="13" width="12.625" customWidth="1"/>
    <col min="14" max="14" width="20.625" customWidth="1"/>
    <col min="15" max="15" width="12.625" customWidth="1"/>
    <col min="16" max="18" width="9" customWidth="1"/>
    <col min="19" max="16384" width="9" hidden="1"/>
  </cols>
  <sheetData>
    <row r="1" spans="1:3" s="7" customFormat="1" x14ac:dyDescent="0.25">
      <c r="A1" s="7" t="s">
        <v>34</v>
      </c>
    </row>
    <row r="2" spans="1:3" s="7" customFormat="1" x14ac:dyDescent="0.25"/>
    <row r="4" spans="1:3" ht="27.75" x14ac:dyDescent="0.25">
      <c r="B4" s="1" t="s">
        <v>152</v>
      </c>
    </row>
    <row r="6" spans="1:3" x14ac:dyDescent="0.25">
      <c r="B6" t="s">
        <v>143</v>
      </c>
    </row>
    <row r="7" spans="1:3" x14ac:dyDescent="0.25">
      <c r="B7">
        <v>2</v>
      </c>
      <c r="C7">
        <f>FLOOR(B7,3)</f>
        <v>0</v>
      </c>
    </row>
    <row r="8" spans="1:3" x14ac:dyDescent="0.25">
      <c r="B8">
        <v>7</v>
      </c>
      <c r="C8">
        <f t="shared" ref="C8:C14" si="0">FLOOR(B8,3)</f>
        <v>6</v>
      </c>
    </row>
    <row r="9" spans="1:3" x14ac:dyDescent="0.25">
      <c r="B9">
        <v>9</v>
      </c>
      <c r="C9">
        <f t="shared" si="0"/>
        <v>9</v>
      </c>
    </row>
    <row r="10" spans="1:3" x14ac:dyDescent="0.25">
      <c r="B10">
        <v>11</v>
      </c>
      <c r="C10">
        <f t="shared" si="0"/>
        <v>9</v>
      </c>
    </row>
    <row r="11" spans="1:3" x14ac:dyDescent="0.25">
      <c r="B11">
        <v>14</v>
      </c>
      <c r="C11">
        <f t="shared" si="0"/>
        <v>12</v>
      </c>
    </row>
    <row r="12" spans="1:3" x14ac:dyDescent="0.25">
      <c r="B12">
        <v>18</v>
      </c>
      <c r="C12">
        <f t="shared" si="0"/>
        <v>18</v>
      </c>
    </row>
    <row r="13" spans="1:3" x14ac:dyDescent="0.25">
      <c r="B13">
        <v>21</v>
      </c>
      <c r="C13">
        <f t="shared" si="0"/>
        <v>21</v>
      </c>
    </row>
    <row r="14" spans="1:3" x14ac:dyDescent="0.25">
      <c r="B14">
        <v>27</v>
      </c>
      <c r="C14">
        <f t="shared" si="0"/>
        <v>27</v>
      </c>
    </row>
  </sheetData>
  <hyperlinks>
    <hyperlink ref="A1" r:id="rId1"/>
  </hyperlinks>
  <pageMargins left="0.7" right="0.7" top="0.75" bottom="0.75" header="0.3" footer="0.3"/>
  <pageSetup orientation="portrait" r:id="rId2"/>
  <drawing r:id="rId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14"/>
  <sheetViews>
    <sheetView showGridLines="0" workbookViewId="0"/>
  </sheetViews>
  <sheetFormatPr defaultColWidth="0" defaultRowHeight="15" x14ac:dyDescent="0.25"/>
  <cols>
    <col min="1" max="1" width="9" customWidth="1"/>
    <col min="2" max="2" width="9.625" customWidth="1"/>
    <col min="3" max="3" width="9.625" hidden="1" customWidth="1"/>
    <col min="4" max="4" width="9.625" customWidth="1"/>
    <col min="5" max="5" width="11.25" customWidth="1"/>
    <col min="6" max="6" width="8.625" customWidth="1"/>
    <col min="7" max="7" width="10.625" customWidth="1"/>
    <col min="8" max="8" width="9.625" customWidth="1"/>
    <col min="9" max="9" width="12.625" customWidth="1"/>
    <col min="10" max="10" width="15.625" customWidth="1"/>
    <col min="11" max="11" width="12.625" customWidth="1"/>
    <col min="12" max="12" width="2.625" customWidth="1"/>
    <col min="13" max="13" width="12.625" customWidth="1"/>
    <col min="14" max="14" width="20.625" customWidth="1"/>
    <col min="15" max="15" width="12.625" customWidth="1"/>
    <col min="16" max="18" width="9" customWidth="1"/>
    <col min="19" max="16384" width="9" hidden="1"/>
  </cols>
  <sheetData>
    <row r="1" spans="1:4" s="7" customFormat="1" x14ac:dyDescent="0.25">
      <c r="A1" s="7" t="s">
        <v>34</v>
      </c>
    </row>
    <row r="2" spans="1:4" s="7" customFormat="1" x14ac:dyDescent="0.25"/>
    <row r="4" spans="1:4" ht="27.75" x14ac:dyDescent="0.25">
      <c r="B4" s="1" t="s">
        <v>153</v>
      </c>
    </row>
    <row r="6" spans="1:4" x14ac:dyDescent="0.25">
      <c r="B6" t="s">
        <v>143</v>
      </c>
      <c r="C6" t="s">
        <v>154</v>
      </c>
      <c r="D6" t="s">
        <v>155</v>
      </c>
    </row>
    <row r="7" spans="1:4" x14ac:dyDescent="0.25">
      <c r="B7">
        <v>2</v>
      </c>
      <c r="C7">
        <f>EVEN(B7)</f>
        <v>2</v>
      </c>
      <c r="D7">
        <f>ODD(B7)</f>
        <v>3</v>
      </c>
    </row>
    <row r="8" spans="1:4" x14ac:dyDescent="0.25">
      <c r="B8">
        <v>7</v>
      </c>
      <c r="C8">
        <f t="shared" ref="C8:C14" si="0">EVEN(B8)</f>
        <v>8</v>
      </c>
      <c r="D8">
        <f t="shared" ref="D8:D13" si="1">ODD(B8)</f>
        <v>7</v>
      </c>
    </row>
    <row r="9" spans="1:4" x14ac:dyDescent="0.25">
      <c r="B9">
        <v>9</v>
      </c>
      <c r="C9">
        <f t="shared" si="0"/>
        <v>10</v>
      </c>
      <c r="D9">
        <f t="shared" si="1"/>
        <v>9</v>
      </c>
    </row>
    <row r="10" spans="1:4" x14ac:dyDescent="0.25">
      <c r="B10">
        <v>11</v>
      </c>
      <c r="C10">
        <f t="shared" si="0"/>
        <v>12</v>
      </c>
      <c r="D10">
        <f t="shared" si="1"/>
        <v>11</v>
      </c>
    </row>
    <row r="11" spans="1:4" x14ac:dyDescent="0.25">
      <c r="B11">
        <v>14</v>
      </c>
      <c r="C11">
        <f t="shared" si="0"/>
        <v>14</v>
      </c>
      <c r="D11">
        <f t="shared" si="1"/>
        <v>15</v>
      </c>
    </row>
    <row r="12" spans="1:4" x14ac:dyDescent="0.25">
      <c r="B12">
        <v>18</v>
      </c>
      <c r="C12">
        <f t="shared" si="0"/>
        <v>18</v>
      </c>
      <c r="D12">
        <f t="shared" si="1"/>
        <v>19</v>
      </c>
    </row>
    <row r="13" spans="1:4" x14ac:dyDescent="0.25">
      <c r="B13">
        <v>21</v>
      </c>
      <c r="C13">
        <f t="shared" si="0"/>
        <v>22</v>
      </c>
      <c r="D13">
        <f t="shared" si="1"/>
        <v>21</v>
      </c>
    </row>
    <row r="14" spans="1:4" x14ac:dyDescent="0.25">
      <c r="B14">
        <v>27</v>
      </c>
      <c r="C14">
        <f t="shared" si="0"/>
        <v>28</v>
      </c>
      <c r="D14">
        <f>ODD(B14)</f>
        <v>27</v>
      </c>
    </row>
  </sheetData>
  <hyperlinks>
    <hyperlink ref="A1" r:id="rId1"/>
  </hyperlinks>
  <pageMargins left="0.7" right="0.7" top="0.75" bottom="0.75" header="0.3" footer="0.3"/>
  <pageSetup orientation="portrait" r:id="rId2"/>
  <drawing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12"/>
  <sheetViews>
    <sheetView showGridLines="0" zoomScaleNormal="100" workbookViewId="0"/>
  </sheetViews>
  <sheetFormatPr defaultColWidth="0" defaultRowHeight="15" x14ac:dyDescent="0.25"/>
  <cols>
    <col min="1" max="1" width="9" customWidth="1"/>
    <col min="2" max="2" width="29.5" customWidth="1"/>
    <col min="3" max="4" width="9.625" customWidth="1"/>
    <col min="5" max="5" width="11.25" customWidth="1"/>
    <col min="6" max="6" width="8.625" customWidth="1"/>
    <col min="7" max="7" width="10.625" customWidth="1"/>
    <col min="8" max="8" width="9.625" customWidth="1"/>
    <col min="9" max="9" width="12.625" customWidth="1"/>
    <col min="10" max="10" width="15.625" customWidth="1"/>
    <col min="11" max="11" width="12.625" customWidth="1"/>
    <col min="12" max="12" width="2.625" customWidth="1"/>
    <col min="13" max="13" width="12.625" customWidth="1"/>
    <col min="14" max="14" width="20.625" customWidth="1"/>
    <col min="15" max="15" width="12.625" customWidth="1"/>
    <col min="16" max="18" width="9" customWidth="1"/>
    <col min="19" max="16384" width="9" hidden="1"/>
  </cols>
  <sheetData>
    <row r="1" spans="1:2" s="7" customFormat="1" x14ac:dyDescent="0.25">
      <c r="A1" s="7" t="s">
        <v>34</v>
      </c>
    </row>
    <row r="2" spans="1:2" s="7" customFormat="1" x14ac:dyDescent="0.25"/>
    <row r="4" spans="1:2" ht="27.75" x14ac:dyDescent="0.25">
      <c r="B4" s="1" t="s">
        <v>190</v>
      </c>
    </row>
    <row r="8" spans="1:2" x14ac:dyDescent="0.25">
      <c r="B8" t="str">
        <f ca="1">CELL("address")</f>
        <v>'[Advanced Excel Formulas.xlsx]Index'!$A$1</v>
      </c>
    </row>
    <row r="11" spans="1:2" x14ac:dyDescent="0.25">
      <c r="B11" t="str">
        <f ca="1">INFO("DIRECTORY")</f>
        <v>C:\Users\Admin\Desktop\CC\Content\Dashboards\Dashboards\Smartbook Reference\</v>
      </c>
    </row>
    <row r="12" spans="1:2" ht="15" customHeight="1" x14ac:dyDescent="0.25"/>
  </sheetData>
  <hyperlinks>
    <hyperlink ref="A1" r:id="rId1"/>
  </hyperlinks>
  <pageMargins left="0.7" right="0.7" top="0.75" bottom="0.75" header="0.3" footer="0.3"/>
  <pageSetup orientation="portrait" r:id="rId2"/>
  <drawing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12"/>
  <sheetViews>
    <sheetView showGridLines="0" zoomScaleNormal="100" workbookViewId="0"/>
  </sheetViews>
  <sheetFormatPr defaultColWidth="0" defaultRowHeight="15" x14ac:dyDescent="0.25"/>
  <cols>
    <col min="1" max="1" width="9" customWidth="1"/>
    <col min="2" max="2" width="29.5" customWidth="1"/>
    <col min="3" max="4" width="9.625" customWidth="1"/>
    <col min="5" max="5" width="11.25" customWidth="1"/>
    <col min="6" max="6" width="8.625" customWidth="1"/>
    <col min="7" max="7" width="10.625" customWidth="1"/>
    <col min="8" max="8" width="9.625" customWidth="1"/>
    <col min="9" max="9" width="12.625" customWidth="1"/>
    <col min="10" max="10" width="15.625" customWidth="1"/>
    <col min="11" max="11" width="12.625" customWidth="1"/>
    <col min="12" max="12" width="2.625" customWidth="1"/>
    <col min="13" max="13" width="12.625" customWidth="1"/>
    <col min="14" max="14" width="20.625" customWidth="1"/>
    <col min="15" max="15" width="12.625" customWidth="1"/>
    <col min="16" max="18" width="9" customWidth="1"/>
    <col min="19" max="16384" width="9" hidden="1"/>
  </cols>
  <sheetData>
    <row r="1" spans="1:2" s="7" customFormat="1" x14ac:dyDescent="0.25">
      <c r="A1" s="7" t="s">
        <v>34</v>
      </c>
    </row>
    <row r="2" spans="1:2" s="7" customFormat="1" x14ac:dyDescent="0.25"/>
    <row r="4" spans="1:2" ht="27.75" x14ac:dyDescent="0.25">
      <c r="B4" s="1" t="s">
        <v>191</v>
      </c>
    </row>
    <row r="8" spans="1:2" x14ac:dyDescent="0.25">
      <c r="B8" t="s">
        <v>192</v>
      </c>
    </row>
    <row r="10" spans="1:2" x14ac:dyDescent="0.25">
      <c r="B10" t="str">
        <f>_xlfn.IFNA(VLOOKUP(B8,D8:F10,1,0),"OK")</f>
        <v>OK</v>
      </c>
    </row>
    <row r="12" spans="1:2" ht="15" customHeight="1" x14ac:dyDescent="0.25"/>
  </sheetData>
  <hyperlinks>
    <hyperlink ref="A1" r:id="rId1"/>
  </hyperlinks>
  <pageMargins left="0.7" right="0.7" top="0.75" bottom="0.75" header="0.3" footer="0.3"/>
  <pageSetup orientation="portrait" r:id="rId2"/>
  <drawing r:id="rId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16"/>
  <sheetViews>
    <sheetView showGridLines="0" zoomScaleNormal="100" workbookViewId="0"/>
  </sheetViews>
  <sheetFormatPr defaultColWidth="0" defaultRowHeight="15" x14ac:dyDescent="0.25"/>
  <cols>
    <col min="1" max="1" width="9" customWidth="1"/>
    <col min="2" max="2" width="29.5" customWidth="1"/>
    <col min="3" max="4" width="9.625" customWidth="1"/>
    <col min="5" max="5" width="11.25" customWidth="1"/>
    <col min="6" max="6" width="8.625" customWidth="1"/>
    <col min="7" max="7" width="10.625" customWidth="1"/>
    <col min="8" max="8" width="9.625" customWidth="1"/>
    <col min="9" max="9" width="12.625" customWidth="1"/>
    <col min="10" max="10" width="15.625" customWidth="1"/>
    <col min="11" max="11" width="12.625" customWidth="1"/>
    <col min="12" max="12" width="2.625" customWidth="1"/>
    <col min="13" max="13" width="12.625" customWidth="1"/>
    <col min="14" max="14" width="20.625" customWidth="1"/>
    <col min="15" max="15" width="12.625" customWidth="1"/>
    <col min="16" max="18" width="9" customWidth="1"/>
    <col min="19" max="16384" width="9" hidden="1"/>
  </cols>
  <sheetData>
    <row r="1" spans="1:3" s="7" customFormat="1" x14ac:dyDescent="0.25">
      <c r="A1" s="7" t="s">
        <v>34</v>
      </c>
    </row>
    <row r="2" spans="1:3" s="7" customFormat="1" x14ac:dyDescent="0.25"/>
    <row r="4" spans="1:3" ht="27.75" x14ac:dyDescent="0.25">
      <c r="B4" s="1" t="s">
        <v>156</v>
      </c>
    </row>
    <row r="6" spans="1:3" x14ac:dyDescent="0.25">
      <c r="B6" t="s">
        <v>157</v>
      </c>
    </row>
    <row r="7" spans="1:3" x14ac:dyDescent="0.25">
      <c r="B7" t="s">
        <v>158</v>
      </c>
      <c r="C7" t="str">
        <f>CLEAN(B7)</f>
        <v>Ram MishraWerma</v>
      </c>
    </row>
    <row r="8" spans="1:3" x14ac:dyDescent="0.25">
      <c r="B8" t="s">
        <v>159</v>
      </c>
      <c r="C8" t="str">
        <f>CLEAN(B8)</f>
        <v>Pradeep Kumar Sharma</v>
      </c>
    </row>
    <row r="9" spans="1:3" x14ac:dyDescent="0.25">
      <c r="B9" t="s">
        <v>160</v>
      </c>
      <c r="C9" t="str">
        <f>CLEAN(B9)</f>
        <v>Jackson Roy Huffinson</v>
      </c>
    </row>
    <row r="12" spans="1:3" ht="15" customHeight="1" x14ac:dyDescent="0.25">
      <c r="B12" t="s">
        <v>161</v>
      </c>
      <c r="C12" t="str">
        <f>TRIM(B12)</f>
        <v>Hi My name is Jon</v>
      </c>
    </row>
    <row r="13" spans="1:3" x14ac:dyDescent="0.25">
      <c r="B13" t="s">
        <v>162</v>
      </c>
      <c r="C13" t="str">
        <f t="shared" ref="C13:C16" si="0">TRIM(B13)</f>
        <v>Hi My name is Peter</v>
      </c>
    </row>
    <row r="14" spans="1:3" x14ac:dyDescent="0.25">
      <c r="B14" t="s">
        <v>163</v>
      </c>
      <c r="C14" t="str">
        <f t="shared" si="0"/>
        <v>Hi My name is Samuel</v>
      </c>
    </row>
    <row r="15" spans="1:3" x14ac:dyDescent="0.25">
      <c r="B15" t="s">
        <v>164</v>
      </c>
      <c r="C15" t="str">
        <f>TRIM(B15)</f>
        <v>Hi My name is Rosy</v>
      </c>
    </row>
    <row r="16" spans="1:3" x14ac:dyDescent="0.25">
      <c r="B16" t="s">
        <v>165</v>
      </c>
      <c r="C16" t="str">
        <f t="shared" si="0"/>
        <v>Hi My name is Molly</v>
      </c>
    </row>
  </sheetData>
  <hyperlinks>
    <hyperlink ref="A1" r:id="rId1"/>
  </hyperlinks>
  <pageMargins left="0.7" right="0.7" top="0.75" bottom="0.75" header="0.3" footer="0.3"/>
  <pageSetup orientation="portrait" r:id="rId2"/>
  <drawing r:id="rId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13"/>
  <sheetViews>
    <sheetView showGridLines="0" zoomScaleNormal="100" workbookViewId="0">
      <selection activeCell="I19" sqref="I19"/>
    </sheetView>
  </sheetViews>
  <sheetFormatPr defaultColWidth="0" defaultRowHeight="15" x14ac:dyDescent="0.25"/>
  <cols>
    <col min="1" max="1" width="9" customWidth="1"/>
    <col min="2" max="2" width="8.625" customWidth="1"/>
    <col min="3" max="4" width="9.625" customWidth="1"/>
    <col min="5" max="5" width="11.25" customWidth="1"/>
    <col min="6" max="6" width="8.625" customWidth="1"/>
    <col min="7" max="7" width="10.625" customWidth="1"/>
    <col min="8" max="8" width="9.625" customWidth="1"/>
    <col min="9" max="9" width="12.625" customWidth="1"/>
    <col min="10" max="10" width="15.625" customWidth="1"/>
    <col min="11" max="11" width="12.625" customWidth="1"/>
    <col min="12" max="12" width="2.625" customWidth="1"/>
    <col min="13" max="13" width="12.625" customWidth="1"/>
    <col min="14" max="14" width="20.625" customWidth="1"/>
    <col min="15" max="15" width="12.625" customWidth="1"/>
    <col min="16" max="18" width="9" customWidth="1"/>
    <col min="19" max="16384" width="9" hidden="1"/>
  </cols>
  <sheetData>
    <row r="1" spans="1:7" s="7" customFormat="1" x14ac:dyDescent="0.25">
      <c r="A1" s="7" t="s">
        <v>34</v>
      </c>
    </row>
    <row r="2" spans="1:7" s="7" customFormat="1" x14ac:dyDescent="0.25"/>
    <row r="4" spans="1:7" ht="27.75" x14ac:dyDescent="0.25">
      <c r="B4" s="1" t="s">
        <v>166</v>
      </c>
    </row>
    <row r="6" spans="1:7" x14ac:dyDescent="0.25">
      <c r="B6" t="s">
        <v>72</v>
      </c>
      <c r="C6" t="s">
        <v>167</v>
      </c>
      <c r="F6" t="s">
        <v>72</v>
      </c>
      <c r="G6" t="s">
        <v>168</v>
      </c>
    </row>
    <row r="7" spans="1:7" x14ac:dyDescent="0.25">
      <c r="B7">
        <v>14</v>
      </c>
      <c r="C7" t="str">
        <f>REPT("|",B7)</f>
        <v>||||||||||||||</v>
      </c>
      <c r="F7">
        <v>2996</v>
      </c>
    </row>
    <row r="8" spans="1:7" x14ac:dyDescent="0.25">
      <c r="B8">
        <v>19</v>
      </c>
      <c r="C8" t="str">
        <f t="shared" ref="C8:C13" si="0">REPT("|",B8)</f>
        <v>|||||||||||||||||||</v>
      </c>
      <c r="F8">
        <v>3876</v>
      </c>
    </row>
    <row r="9" spans="1:7" x14ac:dyDescent="0.25">
      <c r="B9">
        <v>13</v>
      </c>
      <c r="C9" t="str">
        <f t="shared" si="0"/>
        <v>|||||||||||||</v>
      </c>
      <c r="F9">
        <v>2145</v>
      </c>
    </row>
    <row r="10" spans="1:7" x14ac:dyDescent="0.25">
      <c r="B10">
        <v>14</v>
      </c>
      <c r="C10" t="str">
        <f t="shared" si="0"/>
        <v>||||||||||||||</v>
      </c>
      <c r="F10">
        <v>3304</v>
      </c>
    </row>
    <row r="11" spans="1:7" x14ac:dyDescent="0.25">
      <c r="B11">
        <v>13</v>
      </c>
      <c r="C11" t="str">
        <f t="shared" si="0"/>
        <v>|||||||||||||</v>
      </c>
      <c r="F11">
        <v>3666</v>
      </c>
    </row>
    <row r="12" spans="1:7" ht="15" customHeight="1" x14ac:dyDescent="0.25">
      <c r="B12">
        <v>17</v>
      </c>
      <c r="C12" t="str">
        <f t="shared" si="0"/>
        <v>|||||||||||||||||</v>
      </c>
      <c r="F12">
        <v>5780</v>
      </c>
    </row>
    <row r="13" spans="1:7" x14ac:dyDescent="0.25">
      <c r="B13">
        <v>10</v>
      </c>
      <c r="C13" t="str">
        <f t="shared" si="0"/>
        <v>||||||||||</v>
      </c>
      <c r="F13">
        <v>3760</v>
      </c>
    </row>
  </sheetData>
  <hyperlinks>
    <hyperlink ref="A1" r:id="rId1"/>
  </hyperlinks>
  <pageMargins left="0.7" right="0.7" top="0.75" bottom="0.75" header="0.3" footer="0.3"/>
  <pageSetup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GridLines="0" workbookViewId="0"/>
  </sheetViews>
  <sheetFormatPr defaultColWidth="0" defaultRowHeight="15" x14ac:dyDescent="0.25"/>
  <cols>
    <col min="1" max="1" width="9" customWidth="1"/>
    <col min="2" max="2" width="9.625" customWidth="1"/>
    <col min="3" max="3" width="9" customWidth="1"/>
    <col min="4" max="4" width="2.625" customWidth="1"/>
    <col min="5" max="9" width="9" customWidth="1"/>
    <col min="10" max="10" width="10.625" customWidth="1"/>
    <col min="11" max="11" width="9.625" customWidth="1"/>
    <col min="12" max="12" width="13" customWidth="1"/>
    <col min="13" max="13" width="10.625" customWidth="1"/>
    <col min="14" max="18" width="9" customWidth="1"/>
    <col min="19" max="16384" width="9" hidden="1"/>
  </cols>
  <sheetData>
    <row r="1" spans="1:6" s="7" customFormat="1" x14ac:dyDescent="0.25">
      <c r="A1" s="7" t="s">
        <v>34</v>
      </c>
    </row>
    <row r="2" spans="1:6" s="7" customFormat="1" x14ac:dyDescent="0.25"/>
    <row r="4" spans="1:6" ht="30" customHeight="1" x14ac:dyDescent="0.25">
      <c r="B4" s="1" t="s">
        <v>49</v>
      </c>
    </row>
    <row r="6" spans="1:6" s="3" customFormat="1" x14ac:dyDescent="0.25">
      <c r="B6" s="3" t="s">
        <v>50</v>
      </c>
      <c r="E6" s="3" t="s">
        <v>51</v>
      </c>
    </row>
    <row r="7" spans="1:6" x14ac:dyDescent="0.25">
      <c r="B7" s="3" t="s">
        <v>52</v>
      </c>
      <c r="C7" s="3" t="s">
        <v>38</v>
      </c>
      <c r="D7" s="3"/>
      <c r="E7" s="3" t="s">
        <v>52</v>
      </c>
      <c r="F7" s="3" t="s">
        <v>38</v>
      </c>
    </row>
    <row r="8" spans="1:6" x14ac:dyDescent="0.25">
      <c r="B8" t="s">
        <v>25</v>
      </c>
      <c r="C8">
        <v>2261000</v>
      </c>
      <c r="E8" t="s">
        <v>53</v>
      </c>
      <c r="F8">
        <v>1280000</v>
      </c>
    </row>
    <row r="9" spans="1:6" x14ac:dyDescent="0.25">
      <c r="B9" t="s">
        <v>24</v>
      </c>
      <c r="C9">
        <v>3471000</v>
      </c>
      <c r="E9" t="s">
        <v>54</v>
      </c>
      <c r="F9">
        <v>4454000</v>
      </c>
    </row>
    <row r="10" spans="1:6" x14ac:dyDescent="0.25">
      <c r="B10" t="s">
        <v>19</v>
      </c>
      <c r="C10">
        <v>3807000</v>
      </c>
      <c r="E10" t="s">
        <v>55</v>
      </c>
      <c r="F10">
        <v>2260000</v>
      </c>
    </row>
    <row r="11" spans="1:6" x14ac:dyDescent="0.25">
      <c r="B11" t="s">
        <v>18</v>
      </c>
      <c r="C11">
        <v>2015000</v>
      </c>
      <c r="E11" t="s">
        <v>56</v>
      </c>
      <c r="F11">
        <v>3740000</v>
      </c>
    </row>
    <row r="12" spans="1:6" x14ac:dyDescent="0.25">
      <c r="B12" t="s">
        <v>17</v>
      </c>
      <c r="C12">
        <v>2065000</v>
      </c>
      <c r="E12" t="s">
        <v>57</v>
      </c>
      <c r="F12">
        <v>2429000</v>
      </c>
    </row>
    <row r="13" spans="1:6" x14ac:dyDescent="0.25">
      <c r="B13" t="s">
        <v>16</v>
      </c>
      <c r="C13">
        <v>2296000</v>
      </c>
      <c r="E13" t="s">
        <v>58</v>
      </c>
      <c r="F13">
        <v>1863000</v>
      </c>
    </row>
    <row r="14" spans="1:6" x14ac:dyDescent="0.25">
      <c r="B14" t="s">
        <v>15</v>
      </c>
      <c r="C14">
        <v>1122000</v>
      </c>
      <c r="E14" t="s">
        <v>59</v>
      </c>
      <c r="F14">
        <v>4241000</v>
      </c>
    </row>
    <row r="15" spans="1:6" x14ac:dyDescent="0.25">
      <c r="B15" t="s">
        <v>14</v>
      </c>
      <c r="C15">
        <v>1130000</v>
      </c>
      <c r="E15" t="s">
        <v>60</v>
      </c>
      <c r="F15">
        <v>1961000</v>
      </c>
    </row>
    <row r="16" spans="1:6" x14ac:dyDescent="0.25">
      <c r="B16" t="s">
        <v>13</v>
      </c>
      <c r="C16">
        <v>1504000</v>
      </c>
      <c r="E16" t="s">
        <v>61</v>
      </c>
      <c r="F16">
        <v>4531000</v>
      </c>
    </row>
    <row r="18" spans="2:4" x14ac:dyDescent="0.25">
      <c r="B18">
        <f>INDEX((B7:C16,E7:F16),4,2,C20)</f>
        <v>2260000</v>
      </c>
      <c r="D18" s="3" t="s">
        <v>169</v>
      </c>
    </row>
    <row r="20" spans="2:4" x14ac:dyDescent="0.25">
      <c r="B20" s="3" t="s">
        <v>62</v>
      </c>
      <c r="C20">
        <v>2</v>
      </c>
    </row>
  </sheetData>
  <hyperlinks>
    <hyperlink ref="A1" r:id="rId1"/>
  </hyperlinks>
  <pageMargins left="0.7" right="0.7" top="0.75" bottom="0.75" header="0.3" footer="0.3"/>
  <pageSetup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GridLines="0" workbookViewId="0"/>
  </sheetViews>
  <sheetFormatPr defaultColWidth="0" defaultRowHeight="15" x14ac:dyDescent="0.25"/>
  <cols>
    <col min="1" max="1" width="9" customWidth="1"/>
    <col min="2" max="2" width="20.625" customWidth="1"/>
    <col min="3" max="3" width="9" customWidth="1"/>
    <col min="4" max="4" width="2.625" customWidth="1"/>
    <col min="5" max="9" width="9" customWidth="1"/>
    <col min="10" max="10" width="10.625" customWidth="1"/>
    <col min="11" max="11" width="9.625" customWidth="1"/>
    <col min="12" max="12" width="13" customWidth="1"/>
    <col min="13" max="13" width="10.625" customWidth="1"/>
    <col min="14" max="18" width="9" customWidth="1"/>
    <col min="19" max="16384" width="9" hidden="1"/>
  </cols>
  <sheetData>
    <row r="1" spans="1:12" s="7" customFormat="1" x14ac:dyDescent="0.25">
      <c r="A1" s="7" t="s">
        <v>34</v>
      </c>
    </row>
    <row r="2" spans="1:12" s="7" customFormat="1" x14ac:dyDescent="0.25"/>
    <row r="4" spans="1:12" ht="30" customHeight="1" x14ac:dyDescent="0.25">
      <c r="B4" s="1" t="s">
        <v>63</v>
      </c>
    </row>
    <row r="5" spans="1:12" ht="18" x14ac:dyDescent="0.4">
      <c r="H5" s="8" t="s">
        <v>36</v>
      </c>
      <c r="I5" s="3"/>
      <c r="J5" s="3"/>
      <c r="K5" s="3"/>
    </row>
    <row r="6" spans="1:12" x14ac:dyDescent="0.25">
      <c r="B6" s="3" t="s">
        <v>64</v>
      </c>
      <c r="H6" s="3" t="s">
        <v>50</v>
      </c>
      <c r="I6" s="3"/>
      <c r="J6" s="3"/>
      <c r="K6" s="3" t="s">
        <v>51</v>
      </c>
    </row>
    <row r="7" spans="1:12" x14ac:dyDescent="0.25">
      <c r="B7" s="2">
        <v>0.1</v>
      </c>
      <c r="H7" t="s">
        <v>52</v>
      </c>
      <c r="I7" t="s">
        <v>38</v>
      </c>
      <c r="K7" t="s">
        <v>52</v>
      </c>
      <c r="L7" t="s">
        <v>38</v>
      </c>
    </row>
    <row r="8" spans="1:12" x14ac:dyDescent="0.25">
      <c r="B8" s="2">
        <v>0.2</v>
      </c>
      <c r="H8" t="s">
        <v>25</v>
      </c>
      <c r="I8">
        <v>2261000</v>
      </c>
      <c r="K8" t="s">
        <v>53</v>
      </c>
      <c r="L8">
        <v>1280000</v>
      </c>
    </row>
    <row r="9" spans="1:12" x14ac:dyDescent="0.25">
      <c r="B9" s="2">
        <v>0.15</v>
      </c>
      <c r="H9" t="s">
        <v>24</v>
      </c>
      <c r="I9">
        <v>3471000</v>
      </c>
      <c r="K9" t="s">
        <v>54</v>
      </c>
      <c r="L9">
        <v>4454000</v>
      </c>
    </row>
    <row r="10" spans="1:12" x14ac:dyDescent="0.25">
      <c r="H10" t="s">
        <v>19</v>
      </c>
      <c r="I10">
        <v>3807000</v>
      </c>
      <c r="K10" t="s">
        <v>55</v>
      </c>
      <c r="L10">
        <v>2260000</v>
      </c>
    </row>
    <row r="11" spans="1:12" x14ac:dyDescent="0.25">
      <c r="H11" t="s">
        <v>18</v>
      </c>
      <c r="I11">
        <v>2015000</v>
      </c>
      <c r="K11" t="s">
        <v>56</v>
      </c>
      <c r="L11">
        <v>3740000</v>
      </c>
    </row>
    <row r="12" spans="1:12" x14ac:dyDescent="0.25">
      <c r="B12" t="s">
        <v>65</v>
      </c>
      <c r="C12">
        <v>2</v>
      </c>
      <c r="H12" t="s">
        <v>17</v>
      </c>
      <c r="I12">
        <v>2065000</v>
      </c>
      <c r="K12" t="s">
        <v>57</v>
      </c>
      <c r="L12">
        <v>2429000</v>
      </c>
    </row>
    <row r="13" spans="1:12" x14ac:dyDescent="0.25">
      <c r="H13" t="s">
        <v>16</v>
      </c>
      <c r="I13">
        <v>2296000</v>
      </c>
      <c r="K13" t="s">
        <v>58</v>
      </c>
      <c r="L13">
        <v>1863000</v>
      </c>
    </row>
    <row r="14" spans="1:12" x14ac:dyDescent="0.25">
      <c r="B14" s="3" t="s">
        <v>170</v>
      </c>
      <c r="C14" s="9">
        <f>CHOOSE(C12,B7,B8,B9)</f>
        <v>0.2</v>
      </c>
      <c r="H14" t="s">
        <v>15</v>
      </c>
      <c r="I14">
        <v>1122000</v>
      </c>
      <c r="K14" t="s">
        <v>59</v>
      </c>
      <c r="L14">
        <v>4241000</v>
      </c>
    </row>
    <row r="15" spans="1:12" x14ac:dyDescent="0.25">
      <c r="H15" t="s">
        <v>14</v>
      </c>
      <c r="I15">
        <v>1130000</v>
      </c>
      <c r="K15" t="s">
        <v>60</v>
      </c>
      <c r="L15">
        <v>1961000</v>
      </c>
    </row>
    <row r="16" spans="1:12" x14ac:dyDescent="0.25">
      <c r="H16" t="s">
        <v>13</v>
      </c>
      <c r="I16">
        <v>1504000</v>
      </c>
      <c r="K16" t="s">
        <v>61</v>
      </c>
      <c r="L16">
        <v>4531000</v>
      </c>
    </row>
    <row r="18" spans="8:12" ht="18" x14ac:dyDescent="0.4">
      <c r="H18" s="8" t="s">
        <v>171</v>
      </c>
      <c r="L18">
        <f>INDEX((H7:I16,K7:L16),MATCH("Greeko",CHOOSE($I$20,H7:H16,K7:K16),0),2,I20)</f>
        <v>3740000</v>
      </c>
    </row>
    <row r="20" spans="8:12" x14ac:dyDescent="0.25">
      <c r="H20" t="s">
        <v>66</v>
      </c>
      <c r="I20">
        <v>2</v>
      </c>
    </row>
  </sheetData>
  <hyperlinks>
    <hyperlink ref="A1" r:id="rId1"/>
  </hyperlinks>
  <pageMargins left="0.7" right="0.7" top="0.75" bottom="0.75" header="0.3" footer="0.3"/>
  <pageSetup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showGridLines="0" zoomScaleNormal="100" workbookViewId="0"/>
  </sheetViews>
  <sheetFormatPr defaultColWidth="0" defaultRowHeight="15" x14ac:dyDescent="0.25"/>
  <cols>
    <col min="1" max="1" width="9" customWidth="1"/>
    <col min="2" max="2" width="20.625" customWidth="1"/>
    <col min="3" max="3" width="9" customWidth="1"/>
    <col min="4" max="4" width="2.625" customWidth="1"/>
    <col min="5" max="9" width="9" customWidth="1"/>
    <col min="10" max="10" width="10.625" customWidth="1"/>
    <col min="11" max="11" width="9.625" customWidth="1"/>
    <col min="12" max="12" width="13" customWidth="1"/>
    <col min="13" max="13" width="10.625" customWidth="1"/>
    <col min="14" max="18" width="9" customWidth="1"/>
    <col min="19" max="16384" width="9" hidden="1"/>
  </cols>
  <sheetData>
    <row r="1" spans="1:14" s="7" customFormat="1" x14ac:dyDescent="0.25">
      <c r="A1" s="7" t="s">
        <v>34</v>
      </c>
    </row>
    <row r="2" spans="1:14" s="7" customFormat="1" x14ac:dyDescent="0.25"/>
    <row r="4" spans="1:14" ht="30" customHeight="1" x14ac:dyDescent="0.25">
      <c r="B4" s="1" t="s">
        <v>67</v>
      </c>
    </row>
    <row r="6" spans="1:14" x14ac:dyDescent="0.25">
      <c r="B6" t="str">
        <f ca="1">INDIRECT(C6)</f>
        <v>Hi</v>
      </c>
      <c r="C6" s="3" t="s">
        <v>68</v>
      </c>
    </row>
    <row r="8" spans="1:14" x14ac:dyDescent="0.25">
      <c r="B8" s="3" t="s">
        <v>173</v>
      </c>
    </row>
    <row r="15" spans="1:14" x14ac:dyDescent="0.25">
      <c r="N15" s="6" t="s">
        <v>172</v>
      </c>
    </row>
  </sheetData>
  <hyperlinks>
    <hyperlink ref="A1" r:id="rId1"/>
  </hyperlinks>
  <pageMargins left="0.7" right="0.7" top="0.75" bottom="0.75" header="0.3" footer="0.3"/>
  <pageSetup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showGridLines="0" zoomScaleNormal="100" workbookViewId="0"/>
  </sheetViews>
  <sheetFormatPr defaultColWidth="0" defaultRowHeight="15" x14ac:dyDescent="0.25"/>
  <cols>
    <col min="1" max="1" width="9" customWidth="1"/>
    <col min="2" max="7" width="6.625" customWidth="1"/>
    <col min="8" max="15" width="9.625" customWidth="1"/>
    <col min="16" max="18" width="9" customWidth="1"/>
    <col min="19" max="16384" width="9" hidden="1"/>
  </cols>
  <sheetData>
    <row r="1" spans="1:12" s="7" customFormat="1" x14ac:dyDescent="0.25">
      <c r="A1" s="7" t="s">
        <v>34</v>
      </c>
    </row>
    <row r="2" spans="1:12" s="7" customFormat="1" x14ac:dyDescent="0.25"/>
    <row r="4" spans="1:12" ht="30" customHeight="1" x14ac:dyDescent="0.25">
      <c r="B4" s="1" t="s">
        <v>69</v>
      </c>
    </row>
    <row r="5" spans="1:12" x14ac:dyDescent="0.25">
      <c r="K5" t="s">
        <v>70</v>
      </c>
    </row>
    <row r="6" spans="1:12" x14ac:dyDescent="0.25">
      <c r="B6">
        <v>-2</v>
      </c>
      <c r="C6">
        <v>-1</v>
      </c>
      <c r="D6">
        <v>0</v>
      </c>
      <c r="E6">
        <v>1</v>
      </c>
      <c r="F6">
        <v>2</v>
      </c>
      <c r="G6">
        <v>3</v>
      </c>
    </row>
    <row r="7" spans="1:12" x14ac:dyDescent="0.25">
      <c r="A7">
        <f>-ROWS(A7:$A$13)</f>
        <v>-7</v>
      </c>
      <c r="K7" t="s">
        <v>71</v>
      </c>
      <c r="L7" t="s">
        <v>72</v>
      </c>
    </row>
    <row r="8" spans="1:12" x14ac:dyDescent="0.25">
      <c r="A8">
        <f>-ROWS(A8:$A$13)</f>
        <v>-6</v>
      </c>
      <c r="D8">
        <v>100</v>
      </c>
      <c r="E8">
        <v>800</v>
      </c>
      <c r="K8" t="s">
        <v>31</v>
      </c>
      <c r="L8">
        <v>100</v>
      </c>
    </row>
    <row r="9" spans="1:12" x14ac:dyDescent="0.25">
      <c r="A9">
        <f>-ROWS(A9:$A$13)</f>
        <v>-5</v>
      </c>
      <c r="D9">
        <v>300</v>
      </c>
      <c r="E9">
        <v>200</v>
      </c>
      <c r="K9" t="s">
        <v>30</v>
      </c>
      <c r="L9">
        <v>110</v>
      </c>
    </row>
    <row r="10" spans="1:12" x14ac:dyDescent="0.25">
      <c r="A10">
        <f>-ROWS(A10:$A$13)</f>
        <v>-4</v>
      </c>
      <c r="K10" t="s">
        <v>29</v>
      </c>
      <c r="L10">
        <v>120</v>
      </c>
    </row>
    <row r="11" spans="1:12" x14ac:dyDescent="0.25">
      <c r="A11">
        <f>-ROWS(A11:$A$13)</f>
        <v>-3</v>
      </c>
      <c r="K11" t="s">
        <v>28</v>
      </c>
      <c r="L11">
        <v>154</v>
      </c>
    </row>
    <row r="12" spans="1:12" x14ac:dyDescent="0.25">
      <c r="A12">
        <f>-ROWS(A12:$A$13)</f>
        <v>-2</v>
      </c>
      <c r="K12" t="s">
        <v>73</v>
      </c>
      <c r="L12">
        <v>369</v>
      </c>
    </row>
    <row r="13" spans="1:12" x14ac:dyDescent="0.25">
      <c r="A13">
        <f>-ROWS(A13:$A$13)</f>
        <v>-1</v>
      </c>
      <c r="K13" t="s">
        <v>74</v>
      </c>
      <c r="L13">
        <v>130</v>
      </c>
    </row>
    <row r="14" spans="1:12" x14ac:dyDescent="0.25">
      <c r="A14">
        <v>0</v>
      </c>
      <c r="D14" t="s">
        <v>75</v>
      </c>
      <c r="K14" t="s">
        <v>76</v>
      </c>
      <c r="L14">
        <v>306</v>
      </c>
    </row>
    <row r="15" spans="1:12" x14ac:dyDescent="0.25">
      <c r="A15">
        <f>ROWS(A$15:$A15)</f>
        <v>1</v>
      </c>
      <c r="K15" t="s">
        <v>77</v>
      </c>
      <c r="L15">
        <v>304</v>
      </c>
    </row>
    <row r="16" spans="1:12" x14ac:dyDescent="0.25">
      <c r="A16">
        <f>ROWS(A$15:$A16)</f>
        <v>2</v>
      </c>
      <c r="K16" t="s">
        <v>78</v>
      </c>
      <c r="L16">
        <v>274</v>
      </c>
    </row>
    <row r="17" spans="1:12" x14ac:dyDescent="0.25">
      <c r="A17">
        <f>ROWS(A$15:$A17)</f>
        <v>3</v>
      </c>
      <c r="K17" t="s">
        <v>79</v>
      </c>
      <c r="L17">
        <v>227</v>
      </c>
    </row>
    <row r="18" spans="1:12" x14ac:dyDescent="0.25">
      <c r="A18">
        <f>ROWS(A$15:$A18)</f>
        <v>4</v>
      </c>
      <c r="F18">
        <v>100</v>
      </c>
      <c r="G18">
        <v>200</v>
      </c>
      <c r="K18" t="s">
        <v>80</v>
      </c>
      <c r="L18">
        <v>314</v>
      </c>
    </row>
    <row r="19" spans="1:12" x14ac:dyDescent="0.25">
      <c r="A19">
        <f>ROWS(A$15:$A19)</f>
        <v>5</v>
      </c>
      <c r="F19">
        <v>300</v>
      </c>
      <c r="G19">
        <v>400</v>
      </c>
      <c r="K19" t="s">
        <v>81</v>
      </c>
      <c r="L19">
        <v>202</v>
      </c>
    </row>
    <row r="20" spans="1:12" x14ac:dyDescent="0.25">
      <c r="A20">
        <f>ROWS(A$15:$A20)</f>
        <v>6</v>
      </c>
    </row>
    <row r="22" spans="1:12" x14ac:dyDescent="0.25">
      <c r="B22">
        <f ca="1">SUM(OFFSET(D14,-5,0,-2,2))</f>
        <v>1400</v>
      </c>
      <c r="D22" s="3" t="s">
        <v>175</v>
      </c>
    </row>
    <row r="24" spans="1:12" x14ac:dyDescent="0.25">
      <c r="B24">
        <f ca="1">OFFSET(D14,-5,1)</f>
        <v>200</v>
      </c>
      <c r="D24" s="3" t="s">
        <v>174</v>
      </c>
    </row>
  </sheetData>
  <hyperlinks>
    <hyperlink ref="A1" r:id="rId1"/>
  </hyperlinks>
  <pageMargins left="0.7" right="0.7" top="0.75" bottom="0.75" header="0.3" footer="0.3"/>
  <pageSetup orientation="portrait" r:id="rId2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"/>
  <sheetViews>
    <sheetView showGridLines="0" zoomScaleNormal="100" workbookViewId="0"/>
  </sheetViews>
  <sheetFormatPr defaultColWidth="0" defaultRowHeight="15" x14ac:dyDescent="0.25"/>
  <cols>
    <col min="1" max="1" width="9" customWidth="1"/>
    <col min="2" max="7" width="6.625" customWidth="1"/>
    <col min="8" max="8" width="9.625" customWidth="1"/>
    <col min="9" max="9" width="12.625" customWidth="1"/>
    <col min="10" max="10" width="15.625" customWidth="1"/>
    <col min="11" max="11" width="12.625" customWidth="1"/>
    <col min="12" max="12" width="2.625" customWidth="1"/>
    <col min="13" max="13" width="12.625" customWidth="1"/>
    <col min="14" max="14" width="20.625" customWidth="1"/>
    <col min="15" max="15" width="12.625" customWidth="1"/>
    <col min="16" max="18" width="9" customWidth="1"/>
    <col min="19" max="16384" width="9" hidden="1"/>
  </cols>
  <sheetData>
    <row r="1" spans="1:15" s="7" customFormat="1" x14ac:dyDescent="0.25">
      <c r="A1" s="7" t="s">
        <v>34</v>
      </c>
    </row>
    <row r="2" spans="1:15" s="7" customFormat="1" x14ac:dyDescent="0.25"/>
    <row r="4" spans="1:15" ht="27.75" x14ac:dyDescent="0.25">
      <c r="B4" s="1" t="s">
        <v>179</v>
      </c>
      <c r="I4" s="3" t="s">
        <v>178</v>
      </c>
    </row>
    <row r="5" spans="1:15" x14ac:dyDescent="0.25">
      <c r="I5">
        <f>COLUMNS($I$6:I6)</f>
        <v>1</v>
      </c>
      <c r="J5">
        <f>COLUMNS($I$6:J6)</f>
        <v>2</v>
      </c>
      <c r="K5">
        <f>COLUMNS($I$6:K6)</f>
        <v>3</v>
      </c>
    </row>
    <row r="6" spans="1:15" x14ac:dyDescent="0.25">
      <c r="I6" s="3" t="s">
        <v>82</v>
      </c>
      <c r="J6" s="3" t="s">
        <v>83</v>
      </c>
      <c r="K6" s="3" t="s">
        <v>84</v>
      </c>
      <c r="L6" s="3"/>
      <c r="M6" s="3" t="s">
        <v>82</v>
      </c>
      <c r="N6" s="3" t="s">
        <v>83</v>
      </c>
      <c r="O6" s="3" t="s">
        <v>84</v>
      </c>
    </row>
    <row r="7" spans="1:15" x14ac:dyDescent="0.25">
      <c r="I7" t="s">
        <v>85</v>
      </c>
      <c r="J7" t="s">
        <v>86</v>
      </c>
      <c r="K7" t="s">
        <v>87</v>
      </c>
      <c r="M7" t="s">
        <v>88</v>
      </c>
      <c r="N7" t="str">
        <f>VLOOKUP($M7,$I$7:$K$17,J5,0)</f>
        <v>Byucksan Limited</v>
      </c>
    </row>
    <row r="8" spans="1:15" x14ac:dyDescent="0.25">
      <c r="I8" t="s">
        <v>89</v>
      </c>
      <c r="J8" t="s">
        <v>90</v>
      </c>
      <c r="K8" t="s">
        <v>87</v>
      </c>
      <c r="M8" t="s">
        <v>91</v>
      </c>
    </row>
    <row r="9" spans="1:15" x14ac:dyDescent="0.25">
      <c r="B9">
        <f>COLUMNS(B7:H7)</f>
        <v>7</v>
      </c>
      <c r="I9" t="s">
        <v>91</v>
      </c>
      <c r="J9" t="s">
        <v>92</v>
      </c>
      <c r="K9" t="s">
        <v>87</v>
      </c>
    </row>
    <row r="10" spans="1:15" x14ac:dyDescent="0.25">
      <c r="I10" t="s">
        <v>93</v>
      </c>
      <c r="J10" t="s">
        <v>94</v>
      </c>
      <c r="K10" t="s">
        <v>87</v>
      </c>
    </row>
    <row r="11" spans="1:15" x14ac:dyDescent="0.25">
      <c r="B11" s="3" t="s">
        <v>176</v>
      </c>
      <c r="I11" t="s">
        <v>95</v>
      </c>
      <c r="J11" t="s">
        <v>96</v>
      </c>
      <c r="K11" t="s">
        <v>97</v>
      </c>
    </row>
    <row r="12" spans="1:15" x14ac:dyDescent="0.25">
      <c r="I12" t="s">
        <v>98</v>
      </c>
      <c r="J12" t="s">
        <v>99</v>
      </c>
      <c r="K12" t="s">
        <v>100</v>
      </c>
    </row>
    <row r="13" spans="1:15" x14ac:dyDescent="0.25">
      <c r="E13">
        <f>ROWS(C13:C20)</f>
        <v>8</v>
      </c>
      <c r="I13" t="s">
        <v>101</v>
      </c>
      <c r="J13" t="s">
        <v>102</v>
      </c>
      <c r="K13" t="s">
        <v>103</v>
      </c>
    </row>
    <row r="14" spans="1:15" x14ac:dyDescent="0.25">
      <c r="I14" t="s">
        <v>104</v>
      </c>
      <c r="J14" t="s">
        <v>105</v>
      </c>
      <c r="K14" t="s">
        <v>97</v>
      </c>
    </row>
    <row r="15" spans="1:15" x14ac:dyDescent="0.25">
      <c r="I15" t="s">
        <v>106</v>
      </c>
      <c r="J15" t="s">
        <v>107</v>
      </c>
      <c r="K15" t="s">
        <v>97</v>
      </c>
    </row>
    <row r="16" spans="1:15" x14ac:dyDescent="0.25">
      <c r="I16" t="s">
        <v>108</v>
      </c>
      <c r="J16" t="s">
        <v>109</v>
      </c>
      <c r="K16" t="s">
        <v>110</v>
      </c>
    </row>
    <row r="17" spans="5:11" x14ac:dyDescent="0.25">
      <c r="E17" s="3" t="s">
        <v>177</v>
      </c>
      <c r="I17" t="s">
        <v>88</v>
      </c>
      <c r="J17" t="s">
        <v>111</v>
      </c>
      <c r="K17" t="s">
        <v>112</v>
      </c>
    </row>
  </sheetData>
  <hyperlinks>
    <hyperlink ref="A1" r:id="rId1"/>
  </hyperlinks>
  <pageMargins left="0.7" right="0.7" top="0.75" bottom="0.75" header="0.3" footer="0.3"/>
  <pageSetup orientation="portrait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"/>
  <sheetViews>
    <sheetView showGridLines="0" workbookViewId="0"/>
  </sheetViews>
  <sheetFormatPr defaultColWidth="0" defaultRowHeight="15" x14ac:dyDescent="0.25"/>
  <cols>
    <col min="1" max="1" width="9" customWidth="1"/>
    <col min="2" max="7" width="6.625" customWidth="1"/>
    <col min="8" max="8" width="9.625" customWidth="1"/>
    <col min="9" max="9" width="12.625" customWidth="1"/>
    <col min="10" max="10" width="15.625" customWidth="1"/>
    <col min="11" max="11" width="12.625" customWidth="1"/>
    <col min="12" max="12" width="2.625" customWidth="1"/>
    <col min="13" max="13" width="12.625" customWidth="1"/>
    <col min="14" max="14" width="20.625" customWidth="1"/>
    <col min="15" max="15" width="12.625" customWidth="1"/>
    <col min="16" max="18" width="9" customWidth="1"/>
    <col min="19" max="16384" width="9" hidden="1"/>
  </cols>
  <sheetData>
    <row r="1" spans="1:3" s="7" customFormat="1" x14ac:dyDescent="0.25">
      <c r="A1" s="7" t="s">
        <v>34</v>
      </c>
    </row>
    <row r="2" spans="1:3" s="7" customFormat="1" x14ac:dyDescent="0.25"/>
    <row r="4" spans="1:3" ht="27.75" x14ac:dyDescent="0.25">
      <c r="B4" s="1" t="s">
        <v>113</v>
      </c>
    </row>
    <row r="7" spans="1:3" x14ac:dyDescent="0.25">
      <c r="C7" s="10" t="str">
        <f>ADDRESS(5,1,1,1)</f>
        <v>$A$5</v>
      </c>
    </row>
  </sheetData>
  <hyperlinks>
    <hyperlink ref="A1" r:id="rId1"/>
  </hyperlinks>
  <pageMargins left="0.7" right="0.7" top="0.75" bottom="0.75" header="0.3" footer="0.3"/>
  <pageSetup orientation="portrait" r:id="rId2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14"/>
  <sheetViews>
    <sheetView showGridLines="0" workbookViewId="0"/>
  </sheetViews>
  <sheetFormatPr defaultColWidth="0" defaultRowHeight="15" x14ac:dyDescent="0.25"/>
  <cols>
    <col min="1" max="1" width="9" customWidth="1"/>
    <col min="2" max="2" width="6.625" customWidth="1"/>
    <col min="3" max="6" width="10.625" customWidth="1"/>
    <col min="7" max="7" width="6.625" customWidth="1"/>
    <col min="8" max="8" width="9.625" customWidth="1"/>
    <col min="9" max="9" width="12.625" customWidth="1"/>
    <col min="10" max="10" width="15.625" customWidth="1"/>
    <col min="11" max="11" width="12.625" customWidth="1"/>
    <col min="12" max="12" width="2.625" customWidth="1"/>
    <col min="13" max="13" width="12.625" customWidth="1"/>
    <col min="14" max="14" width="20.625" customWidth="1"/>
    <col min="15" max="15" width="12.625" customWidth="1"/>
    <col min="16" max="18" width="9" customWidth="1"/>
    <col min="19" max="16384" width="9" hidden="1"/>
  </cols>
  <sheetData>
    <row r="1" spans="1:6" s="7" customFormat="1" x14ac:dyDescent="0.25">
      <c r="A1" s="7" t="s">
        <v>34</v>
      </c>
    </row>
    <row r="2" spans="1:6" s="7" customFormat="1" x14ac:dyDescent="0.25"/>
    <row r="4" spans="1:6" ht="27.75" x14ac:dyDescent="0.25">
      <c r="B4" s="1" t="s">
        <v>114</v>
      </c>
    </row>
    <row r="7" spans="1:6" ht="18" x14ac:dyDescent="0.4">
      <c r="B7" s="8" t="s">
        <v>115</v>
      </c>
    </row>
    <row r="8" spans="1:6" x14ac:dyDescent="0.25">
      <c r="C8" t="s">
        <v>184</v>
      </c>
      <c r="D8" t="s">
        <v>183</v>
      </c>
      <c r="E8" t="s">
        <v>185</v>
      </c>
      <c r="F8" t="s">
        <v>186</v>
      </c>
    </row>
    <row r="9" spans="1:6" x14ac:dyDescent="0.25">
      <c r="C9" s="3" t="s">
        <v>24</v>
      </c>
      <c r="D9" s="3" t="s">
        <v>117</v>
      </c>
      <c r="E9" s="3" t="s">
        <v>118</v>
      </c>
      <c r="F9" s="3" t="s">
        <v>119</v>
      </c>
    </row>
    <row r="10" spans="1:6" x14ac:dyDescent="0.25">
      <c r="B10" t="s">
        <v>180</v>
      </c>
      <c r="C10" s="12">
        <f ca="1">INDIRECT($B10&amp;C$8)</f>
        <v>399</v>
      </c>
      <c r="D10" s="12">
        <f t="shared" ref="D10:F10" ca="1" si="0">INDIRECT($B10&amp;D$8)</f>
        <v>471</v>
      </c>
      <c r="E10" s="12">
        <f t="shared" ca="1" si="0"/>
        <v>373</v>
      </c>
      <c r="F10" s="12">
        <f t="shared" ca="1" si="0"/>
        <v>354</v>
      </c>
    </row>
    <row r="11" spans="1:6" x14ac:dyDescent="0.25">
      <c r="B11" t="s">
        <v>181</v>
      </c>
      <c r="C11" s="12">
        <f t="shared" ref="C11:F12" ca="1" si="1">INDIRECT($B11&amp;C$8)</f>
        <v>301</v>
      </c>
      <c r="D11" s="12">
        <f t="shared" ca="1" si="1"/>
        <v>242</v>
      </c>
      <c r="E11" s="12">
        <f t="shared" ca="1" si="1"/>
        <v>218</v>
      </c>
      <c r="F11" s="12">
        <f t="shared" ca="1" si="1"/>
        <v>328</v>
      </c>
    </row>
    <row r="12" spans="1:6" x14ac:dyDescent="0.25">
      <c r="B12" t="s">
        <v>182</v>
      </c>
      <c r="C12" s="12">
        <f t="shared" ca="1" si="1"/>
        <v>412</v>
      </c>
      <c r="D12" s="12">
        <f t="shared" ca="1" si="1"/>
        <v>239</v>
      </c>
      <c r="E12" s="12">
        <f t="shared" ca="1" si="1"/>
        <v>392</v>
      </c>
      <c r="F12" s="12">
        <f t="shared" ca="1" si="1"/>
        <v>487</v>
      </c>
    </row>
    <row r="13" spans="1:6" x14ac:dyDescent="0.25">
      <c r="C13" s="11"/>
    </row>
    <row r="14" spans="1:6" x14ac:dyDescent="0.25">
      <c r="C14" s="11"/>
    </row>
  </sheetData>
  <hyperlinks>
    <hyperlink ref="A1" r:id="rId1"/>
  </hyperlinks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Index</vt:lpstr>
      <vt:lpstr>Index &amp; Match</vt:lpstr>
      <vt:lpstr>Index Advanced</vt:lpstr>
      <vt:lpstr>Choose</vt:lpstr>
      <vt:lpstr>Indirect</vt:lpstr>
      <vt:lpstr>Offset</vt:lpstr>
      <vt:lpstr>Columns &amp; Rows</vt:lpstr>
      <vt:lpstr>Address</vt:lpstr>
      <vt:lpstr>Indirect and Address</vt:lpstr>
      <vt:lpstr>Sheet1</vt:lpstr>
      <vt:lpstr>Sheet2</vt:lpstr>
      <vt:lpstr>Sheet3</vt:lpstr>
      <vt:lpstr>Wildcards</vt:lpstr>
      <vt:lpstr>Date, Month, Year</vt:lpstr>
      <vt:lpstr>Date</vt:lpstr>
      <vt:lpstr>Second, Minute, Hour</vt:lpstr>
      <vt:lpstr>Time</vt:lpstr>
      <vt:lpstr>Weekday</vt:lpstr>
      <vt:lpstr>Time Stamp Problem</vt:lpstr>
      <vt:lpstr>Ceiling and Floor</vt:lpstr>
      <vt:lpstr>Even and Odd</vt:lpstr>
      <vt:lpstr>Cell &amp; Info</vt:lpstr>
      <vt:lpstr>Ifna</vt:lpstr>
      <vt:lpstr>Clean and Trim</vt:lpstr>
      <vt:lpstr>Rept Function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Chandeep Chhabra</dc:creator>
  <cp:lastModifiedBy>Chandeep Chhabra</cp:lastModifiedBy>
  <dcterms:created xsi:type="dcterms:W3CDTF">2014-10-27T09:59:11Z</dcterms:created>
  <dcterms:modified xsi:type="dcterms:W3CDTF">2014-11-13T08:44:24Z</dcterms:modified>
</cp:coreProperties>
</file>